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15" windowHeight="12405" activeTab="0"/>
  </bookViews>
  <sheets>
    <sheet name="Расходы конс. бюджет" sheetId="1" r:id="rId1"/>
  </sheets>
  <definedNames>
    <definedName name="_xlnm.Print_Titles" localSheetId="0">'Расходы конс. бюджет'!$3:$5</definedName>
  </definedNames>
  <calcPr fullCalcOnLoad="1" fullPrecision="0"/>
</workbook>
</file>

<file path=xl/sharedStrings.xml><?xml version="1.0" encoding="utf-8"?>
<sst xmlns="http://schemas.openxmlformats.org/spreadsheetml/2006/main" count="256" uniqueCount="107">
  <si>
    <t/>
  </si>
  <si>
    <t>Итого расходов</t>
  </si>
  <si>
    <t>03</t>
  </si>
  <si>
    <t>14</t>
  </si>
  <si>
    <t>02</t>
  </si>
  <si>
    <t>01</t>
  </si>
  <si>
    <t>13</t>
  </si>
  <si>
    <t>04</t>
  </si>
  <si>
    <t>12</t>
  </si>
  <si>
    <t>Периодическая печать и издательства</t>
  </si>
  <si>
    <t>Средства массовой информации</t>
  </si>
  <si>
    <t>05</t>
  </si>
  <si>
    <t>11</t>
  </si>
  <si>
    <t>Другие вопросы в области физической культуры и спорта</t>
  </si>
  <si>
    <t>Спорт высших достижений</t>
  </si>
  <si>
    <t>Массовый спорт</t>
  </si>
  <si>
    <t>Физическая культура и спорт</t>
  </si>
  <si>
    <t>06</t>
  </si>
  <si>
    <t>10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</si>
  <si>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</si>
  <si>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</si>
  <si>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</si>
  <si>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</si>
  <si>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</si>
  <si>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</si>
  <si>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</si>
  <si>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</si>
  <si>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Заготовка, переработка, хранение и обеспечение безопасности донорской крови и ее компонентов</t>
  </si>
  <si>
    <t>Санаторно-оздоровительная помощь</t>
  </si>
  <si>
    <t>Скорая медицинская помощь</t>
  </si>
  <si>
    <t>Амбулаторная помощь</t>
  </si>
  <si>
    <t>Стационарная медицинская помощь</t>
  </si>
  <si>
    <t>Здравоохранение</t>
  </si>
  <si>
    <t>08</t>
  </si>
  <si>
    <t>Другие вопросы в области культуры, кинематографии</t>
  </si>
  <si>
    <t>Кинематография</t>
  </si>
  <si>
    <t>Культура</t>
  </si>
  <si>
    <t>Культура, кинематография</t>
  </si>
  <si>
    <t>07</t>
  </si>
  <si>
    <t>Другие вопросы в области образования</t>
  </si>
  <si>
    <t>Профессиональная подготовка, переподготовка и повышение квалификации</t>
  </si>
  <si>
    <t>Среднее профессиональное образование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</si>
  <si>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</si>
  <si>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</si>
  <si>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</si>
  <si>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</si>
  <si>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</si>
  <si>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Сбор, удаление отходов и очистка сточных вод</t>
  </si>
  <si>
    <t>Экологический контроль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</si>
  <si>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</si>
  <si>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</si>
  <si>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</si>
  <si>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</si>
  <si>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</si>
  <si>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</si>
  <si>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</si>
  <si>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</si>
  <si>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</si>
  <si>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</si>
  <si>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Лесное хозяйство</t>
  </si>
  <si>
    <t>Водное хозяйство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</si>
  <si>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</si>
  <si>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</si>
  <si>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</si>
  <si>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</si>
  <si>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Миграционная политика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</si>
  <si>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</si>
  <si>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</si>
  <si>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</si>
  <si>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</si>
  <si>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</si>
  <si>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</si>
  <si>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</si>
  <si>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</si>
  <si>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</si>
  <si>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</si>
  <si>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</si>
  <si>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</si>
  <si>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</si>
  <si>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</si>
  <si>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 xml:space="preserve">Коды </t>
  </si>
  <si>
    <t>Наименование показателя</t>
  </si>
  <si>
    <t>тыс.рублей</t>
  </si>
  <si>
    <t>Дополнительное образование детей</t>
  </si>
  <si>
    <t>Прикладные научные исследования в области общегосударственных вопросов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</si>
  <si>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</si>
  <si>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</si>
  <si>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Молодежная политика</t>
  </si>
  <si>
    <t>Физическая культура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</si>
  <si>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</si>
  <si>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</si>
  <si>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Утвержденные бюджетные назначения консолидированный бюджет субъекта и ТГВФ по состоянию на 01.04.2023 г., 
тыс. руб.</t>
  </si>
  <si>
    <t>Утвержденные бюджетные назначения консолидированный бюджет субъекта по состоянию на 01.04.2023 г., тыс. руб.</t>
  </si>
  <si>
    <t>Темп роста к первому кварталу 2022 года консолидированный бюджет и ТГВФ, %                               гр.8/гр.4</t>
  </si>
  <si>
    <t>Темп роста к  первому кварталу 2022 года  консолидированный бюджет, %                                                 гр.9/гр.5</t>
  </si>
  <si>
    <t>Другие вопросы в области национальной обороны</t>
  </si>
  <si>
    <t>Прикладные научные исследования в области национальной экономики</t>
  </si>
  <si>
    <t>Прикладные научные исследования в области социальной политики</t>
  </si>
  <si>
    <t>Другие вопросы в области средств массовой информации</t>
  </si>
  <si>
    <t>Х</t>
  </si>
  <si>
    <t>Фактически исполнено консолидированный бюджет субъекта и ТГВФ по состоянию на 01.04.2022 г., 
тыс. руб.</t>
  </si>
  <si>
    <t>Фактически исполнено консолидированный бюджет субъекта по состоянию на 01.04.2022 года, 
тыс. руб.</t>
  </si>
  <si>
    <t>Фактически исполнено консолидированный бюджет субъекта и ТГВФ по состоянию на 01.04.2023 г., 
тыс. руб.</t>
  </si>
  <si>
    <t>Фактически исполнено консолидированный бюджет субъекта по состоянию на 01.04.2023 г., тыс. руб.</t>
  </si>
  <si>
    <t>Сведения об исполнении расходов консолидированного бюджета Забайкальского края по состоянию  на 01.04.2023 года 
(в сравнении с запланированными значениями на 2023 год и исполнением на 01.04.2022 года)</t>
  </si>
  <si>
    <t>% исполнения утвержденных бюджетных назначений консолидированный бюджет и ТГВФ по состоянию на 01.04.2023 г.       гр.8/гр.6</t>
  </si>
  <si>
    <t>% исполнения утвержденных бюджетных назначений консолидированный бюджет по состоянию на 01.04.2023 г.           гр.9/гр.7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</si>
</sst>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_р_._-;_-@_-"/>
    <numFmt numFmtId="175" formatCode="#,##0.0"/>
    <numFmt numFmtId="176" formatCode="#\ ###\ ###\ ###\ ##0.00"/>
    <numFmt numFmtId="177" formatCode="##\ ###\ ###\ ###\ ##0.00"/>
    <numFmt numFmtId="178" formatCode="0.0"/>
    <numFmt numFmtId="179" formatCode="_-* #,##0.0\ _₽_-;\-* #,##0.0\ _₽_-;_-* &quot;-&quot;?\ _₽_-;_-@_-"/>
    <numFmt numFmtId="180" formatCode="###\ ###\ ###\ ###\ ##0.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72" fontId="39" fillId="0" borderId="0">
      <alignment vertical="top" wrapText="1"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172" fontId="39" fillId="33" borderId="0" xfId="53" applyNumberFormat="1" applyFont="1" applyFill="1" applyAlignment="1">
      <alignment vertical="top" wrapText="1"/>
      <protection/>
    </xf>
    <xf numFmtId="172" fontId="2" fillId="33" borderId="0" xfId="53" applyNumberFormat="1" applyFont="1" applyFill="1" applyAlignment="1">
      <alignment vertical="top" wrapText="1"/>
      <protection/>
    </xf>
    <xf numFmtId="0" fontId="46" fillId="33" borderId="10" xfId="53" applyNumberFormat="1" applyFont="1" applyFill="1" applyBorder="1" applyAlignment="1">
      <alignment vertical="center" wrapText="1"/>
      <protection/>
    </xf>
    <xf numFmtId="0" fontId="46" fillId="34" borderId="10" xfId="53" applyNumberFormat="1" applyFont="1" applyFill="1" applyBorder="1" applyAlignment="1">
      <alignment horizontal="left" vertical="center" wrapText="1"/>
      <protection/>
    </xf>
    <xf numFmtId="0" fontId="39" fillId="33" borderId="10" xfId="53" applyNumberFormat="1" applyFont="1" applyFill="1" applyBorder="1" applyAlignment="1">
      <alignment horizontal="center" vertical="center" wrapText="1"/>
      <protection/>
    </xf>
    <xf numFmtId="0" fontId="39" fillId="33" borderId="10" xfId="53" applyNumberFormat="1" applyFont="1" applyFill="1" applyBorder="1" applyAlignment="1">
      <alignment horizontal="left" vertical="center" wrapText="1"/>
      <protection/>
    </xf>
    <xf numFmtId="0" fontId="39" fillId="33" borderId="10" xfId="53" applyNumberFormat="1" applyFill="1" applyBorder="1" applyAlignment="1">
      <alignment horizontal="left" vertical="center" wrapText="1"/>
      <protection/>
    </xf>
    <xf numFmtId="0" fontId="46" fillId="33" borderId="10" xfId="53" applyNumberFormat="1" applyFont="1" applyFill="1" applyBorder="1" applyAlignment="1">
      <alignment horizontal="center" vertical="center" wrapText="1"/>
      <protection/>
    </xf>
    <xf numFmtId="0" fontId="46" fillId="33" borderId="10" xfId="53" applyNumberFormat="1" applyFont="1" applyFill="1" applyBorder="1" applyAlignment="1">
      <alignment horizontal="left" vertical="center" wrapText="1"/>
      <protection/>
    </xf>
    <xf numFmtId="49" fontId="39" fillId="33" borderId="10" xfId="53" applyNumberFormat="1" applyFill="1" applyBorder="1" applyAlignment="1">
      <alignment horizontal="center" vertical="center" wrapText="1"/>
      <protection/>
    </xf>
    <xf numFmtId="49" fontId="39" fillId="33" borderId="10" xfId="53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horizontal="right" vertical="center"/>
      <protection/>
    </xf>
    <xf numFmtId="0" fontId="47" fillId="33" borderId="0" xfId="53" applyNumberFormat="1" applyFont="1" applyFill="1" applyAlignment="1">
      <alignment horizontal="center" vertical="center" wrapText="1"/>
      <protection/>
    </xf>
    <xf numFmtId="0" fontId="2" fillId="33" borderId="0" xfId="54" applyFont="1" applyFill="1" applyAlignment="1">
      <alignment horizontal="right" vertical="center"/>
      <protection/>
    </xf>
    <xf numFmtId="175" fontId="48" fillId="33" borderId="10" xfId="0" applyNumberFormat="1" applyFont="1" applyFill="1" applyBorder="1" applyAlignment="1">
      <alignment horizontal="right" vertical="center"/>
    </xf>
    <xf numFmtId="175" fontId="49" fillId="33" borderId="10" xfId="0" applyNumberFormat="1" applyFont="1" applyFill="1" applyBorder="1" applyAlignment="1">
      <alignment horizontal="right" vertical="center"/>
    </xf>
    <xf numFmtId="0" fontId="46" fillId="33" borderId="10" xfId="53" applyNumberFormat="1" applyFont="1" applyFill="1" applyBorder="1" applyAlignment="1">
      <alignment horizontal="center" vertical="center" wrapText="1"/>
      <protection/>
    </xf>
    <xf numFmtId="175" fontId="2" fillId="33" borderId="10" xfId="0" applyNumberFormat="1" applyFont="1" applyFill="1" applyBorder="1" applyAlignment="1">
      <alignment horizontal="right" vertical="center"/>
    </xf>
    <xf numFmtId="0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2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0" fontId="5" fillId="33" borderId="0" xfId="53" applyNumberFormat="1" applyFont="1" applyFill="1" applyAlignment="1">
      <alignment horizontal="center" vertical="center" wrapText="1"/>
      <protection/>
    </xf>
    <xf numFmtId="0" fontId="4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81" sqref="I81"/>
    </sheetView>
  </sheetViews>
  <sheetFormatPr defaultColWidth="8.00390625" defaultRowHeight="15"/>
  <cols>
    <col min="1" max="1" width="39.28125" style="1" customWidth="1"/>
    <col min="2" max="3" width="5.140625" style="1" customWidth="1"/>
    <col min="4" max="4" width="17.28125" style="1" customWidth="1"/>
    <col min="5" max="5" width="18.421875" style="1" customWidth="1"/>
    <col min="6" max="6" width="18.00390625" style="1" customWidth="1"/>
    <col min="7" max="7" width="19.00390625" style="1" customWidth="1"/>
    <col min="8" max="8" width="17.28125" style="1" customWidth="1"/>
    <col min="9" max="9" width="17.57421875" style="2" customWidth="1"/>
    <col min="10" max="10" width="17.8515625" style="2" customWidth="1"/>
    <col min="11" max="12" width="17.421875" style="2" customWidth="1"/>
    <col min="13" max="13" width="18.28125" style="2" customWidth="1"/>
    <col min="14" max="16384" width="8.00390625" style="1" customWidth="1"/>
  </cols>
  <sheetData>
    <row r="1" spans="1:13" ht="39.75" customHeight="1">
      <c r="A1" s="22" t="s">
        <v>104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6.5">
      <c r="A2" s="13"/>
      <c r="B2" s="13"/>
      <c r="C2" s="13"/>
      <c r="D2" s="13"/>
      <c r="E2" s="13"/>
      <c r="F2" s="13"/>
      <c r="G2" s="13"/>
      <c r="H2" s="13"/>
      <c r="I2" s="12"/>
      <c r="J2" s="12"/>
      <c r="K2" s="12"/>
      <c r="L2" s="12"/>
      <c r="M2" s="14" t="s">
        <v>82</v>
      </c>
    </row>
    <row r="3" spans="1:13" ht="28.5" customHeight="1">
      <c r="A3" s="23" t="s">
        <v>81</v>
      </c>
      <c r="B3" s="23" t="s">
        <v>80</v>
      </c>
      <c r="C3" s="23"/>
      <c r="D3" s="19" t="s">
        <v>100</v>
      </c>
      <c r="E3" s="24" t="s">
        <v>101</v>
      </c>
      <c r="F3" s="19" t="s">
        <v>91</v>
      </c>
      <c r="G3" s="24" t="s">
        <v>92</v>
      </c>
      <c r="H3" s="19" t="s">
        <v>102</v>
      </c>
      <c r="I3" s="24" t="s">
        <v>103</v>
      </c>
      <c r="J3" s="19" t="s">
        <v>105</v>
      </c>
      <c r="K3" s="24" t="s">
        <v>106</v>
      </c>
      <c r="L3" s="21" t="s">
        <v>93</v>
      </c>
      <c r="M3" s="21" t="s">
        <v>94</v>
      </c>
    </row>
    <row r="4" spans="1:13" ht="102" customHeight="1">
      <c r="A4" s="23"/>
      <c r="B4" s="8" t="s">
        <v>79</v>
      </c>
      <c r="C4" s="8" t="s">
        <v>78</v>
      </c>
      <c r="D4" s="20"/>
      <c r="E4" s="24"/>
      <c r="F4" s="20"/>
      <c r="G4" s="24"/>
      <c r="H4" s="20"/>
      <c r="I4" s="24"/>
      <c r="J4" s="20"/>
      <c r="K4" s="24"/>
      <c r="L4" s="21"/>
      <c r="M4" s="21"/>
    </row>
    <row r="5" spans="1:13" ht="12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</row>
    <row r="6" spans="1:13" ht="14.25" customHeight="1">
      <c r="A6" s="9" t="s">
        <v>77</v>
      </c>
      <c r="B6" s="8" t="s">
        <v>5</v>
      </c>
      <c r="C6" s="5" t="s">
        <v>0</v>
      </c>
      <c r="D6" s="15">
        <v>2361576.6</v>
      </c>
      <c r="E6" s="15">
        <v>2345600.5</v>
      </c>
      <c r="F6" s="15">
        <f>SUM(F7:F15)</f>
        <v>13260483.2</v>
      </c>
      <c r="G6" s="15">
        <f>SUM(G7:G15)</f>
        <v>13095456.7</v>
      </c>
      <c r="H6" s="15">
        <f>SUM(H7:H15)</f>
        <v>2102203.5</v>
      </c>
      <c r="I6" s="15">
        <f>SUM(I7:I15)</f>
        <v>2085846.8</v>
      </c>
      <c r="J6" s="15">
        <f>H6/F6*100</f>
        <v>15.9</v>
      </c>
      <c r="K6" s="15">
        <f>I6/G6*100</f>
        <v>15.9</v>
      </c>
      <c r="L6" s="15">
        <f>H6/D6*100</f>
        <v>89</v>
      </c>
      <c r="M6" s="15">
        <f>I6/E6*100</f>
        <v>88.9</v>
      </c>
    </row>
    <row r="7" spans="1:13" ht="44.25" customHeight="1">
      <c r="A7" s="6" t="s">
        <v>76</v>
      </c>
      <c r="B7" s="5" t="s">
        <v>5</v>
      </c>
      <c r="C7" s="5" t="s">
        <v>4</v>
      </c>
      <c r="D7" s="16">
        <v>72366.4</v>
      </c>
      <c r="E7" s="16">
        <v>72366.4</v>
      </c>
      <c r="F7" s="16">
        <v>291087.7</v>
      </c>
      <c r="G7" s="16">
        <v>291087.7</v>
      </c>
      <c r="H7" s="16">
        <v>69514.8</v>
      </c>
      <c r="I7" s="16">
        <v>69514.8</v>
      </c>
      <c r="J7" s="16">
        <f aca="true" t="shared" si="0" ref="J7:J70">H7/F7*100</f>
        <v>23.9</v>
      </c>
      <c r="K7" s="16">
        <f aca="true" t="shared" si="1" ref="K7:K70">I7/G7*100</f>
        <v>23.9</v>
      </c>
      <c r="L7" s="16">
        <f aca="true" t="shared" si="2" ref="L7:L70">H7/D7*100</f>
        <v>96.1</v>
      </c>
      <c r="M7" s="16">
        <f aca="true" t="shared" si="3" ref="M7:M70">I7/E7*100</f>
        <v>96.1</v>
      </c>
    </row>
    <row r="8" spans="1:13" ht="56.25" customHeight="1">
      <c r="A8" s="6" t="s">
        <v>75</v>
      </c>
      <c r="B8" s="5" t="s">
        <v>5</v>
      </c>
      <c r="C8" s="5" t="s">
        <v>2</v>
      </c>
      <c r="D8" s="16">
        <v>40062.5</v>
      </c>
      <c r="E8" s="16">
        <v>40062.5</v>
      </c>
      <c r="F8" s="16">
        <v>228251.8</v>
      </c>
      <c r="G8" s="16">
        <v>228251.8</v>
      </c>
      <c r="H8" s="16">
        <v>44981.5</v>
      </c>
      <c r="I8" s="16">
        <v>44981.5</v>
      </c>
      <c r="J8" s="16">
        <f t="shared" si="0"/>
        <v>19.7</v>
      </c>
      <c r="K8" s="16">
        <f t="shared" si="1"/>
        <v>19.7</v>
      </c>
      <c r="L8" s="16">
        <f t="shared" si="2"/>
        <v>112.3</v>
      </c>
      <c r="M8" s="16">
        <f t="shared" si="3"/>
        <v>112.3</v>
      </c>
    </row>
    <row r="9" spans="1:13" ht="59.25" customHeight="1">
      <c r="A9" s="6" t="s">
        <v>74</v>
      </c>
      <c r="B9" s="5" t="s">
        <v>5</v>
      </c>
      <c r="C9" s="5" t="s">
        <v>7</v>
      </c>
      <c r="D9" s="16">
        <v>304850.1</v>
      </c>
      <c r="E9" s="16">
        <v>304850.1</v>
      </c>
      <c r="F9" s="16">
        <v>1334053.9</v>
      </c>
      <c r="G9" s="16">
        <v>1334053.9</v>
      </c>
      <c r="H9" s="16">
        <v>324687.5</v>
      </c>
      <c r="I9" s="16">
        <v>324687.5</v>
      </c>
      <c r="J9" s="16">
        <f t="shared" si="0"/>
        <v>24.3</v>
      </c>
      <c r="K9" s="16">
        <f t="shared" si="1"/>
        <v>24.3</v>
      </c>
      <c r="L9" s="16">
        <f t="shared" si="2"/>
        <v>106.5</v>
      </c>
      <c r="M9" s="16">
        <f t="shared" si="3"/>
        <v>106.5</v>
      </c>
    </row>
    <row r="10" spans="1:13" ht="15" customHeight="1">
      <c r="A10" s="6" t="s">
        <v>73</v>
      </c>
      <c r="B10" s="5" t="s">
        <v>5</v>
      </c>
      <c r="C10" s="5" t="s">
        <v>11</v>
      </c>
      <c r="D10" s="16">
        <v>1004.9</v>
      </c>
      <c r="E10" s="16">
        <v>1004.9</v>
      </c>
      <c r="F10" s="16">
        <v>169.7</v>
      </c>
      <c r="G10" s="16">
        <v>169.7</v>
      </c>
      <c r="H10" s="16">
        <v>0</v>
      </c>
      <c r="I10" s="16">
        <v>0</v>
      </c>
      <c r="J10" s="16">
        <f t="shared" si="0"/>
        <v>0</v>
      </c>
      <c r="K10" s="16">
        <f t="shared" si="1"/>
        <v>0</v>
      </c>
      <c r="L10" s="16">
        <f t="shared" si="2"/>
        <v>0</v>
      </c>
      <c r="M10" s="16">
        <f t="shared" si="3"/>
        <v>0</v>
      </c>
    </row>
    <row r="11" spans="1:13" ht="42.75" customHeight="1">
      <c r="A11" s="6" t="s">
        <v>72</v>
      </c>
      <c r="B11" s="5" t="s">
        <v>5</v>
      </c>
      <c r="C11" s="5" t="s">
        <v>17</v>
      </c>
      <c r="D11" s="16">
        <v>103104.1</v>
      </c>
      <c r="E11" s="16">
        <v>103104.1</v>
      </c>
      <c r="F11" s="16">
        <v>509186</v>
      </c>
      <c r="G11" s="16">
        <v>509186</v>
      </c>
      <c r="H11" s="16">
        <v>124214.1</v>
      </c>
      <c r="I11" s="16">
        <v>124214.1</v>
      </c>
      <c r="J11" s="16">
        <f t="shared" si="0"/>
        <v>24.4</v>
      </c>
      <c r="K11" s="16">
        <f t="shared" si="1"/>
        <v>24.4</v>
      </c>
      <c r="L11" s="16">
        <f t="shared" si="2"/>
        <v>120.5</v>
      </c>
      <c r="M11" s="16">
        <f t="shared" si="3"/>
        <v>120.5</v>
      </c>
    </row>
    <row r="12" spans="1:13" ht="31.5" customHeight="1">
      <c r="A12" s="6" t="s">
        <v>71</v>
      </c>
      <c r="B12" s="5" t="s">
        <v>5</v>
      </c>
      <c r="C12" s="5" t="s">
        <v>38</v>
      </c>
      <c r="D12" s="16">
        <v>10410.8</v>
      </c>
      <c r="E12" s="16">
        <v>10410.8</v>
      </c>
      <c r="F12" s="16">
        <v>179975.2</v>
      </c>
      <c r="G12" s="16">
        <v>179975.2</v>
      </c>
      <c r="H12" s="16">
        <v>9838.9</v>
      </c>
      <c r="I12" s="16">
        <v>9838.9</v>
      </c>
      <c r="J12" s="16">
        <f t="shared" si="0"/>
        <v>5.5</v>
      </c>
      <c r="K12" s="16">
        <f t="shared" si="1"/>
        <v>5.5</v>
      </c>
      <c r="L12" s="16">
        <f>H12/D12*100</f>
        <v>94.5</v>
      </c>
      <c r="M12" s="16">
        <f t="shared" si="3"/>
        <v>94.5</v>
      </c>
    </row>
    <row r="13" spans="1:13" ht="15" customHeight="1">
      <c r="A13" s="6" t="s">
        <v>70</v>
      </c>
      <c r="B13" s="5" t="s">
        <v>5</v>
      </c>
      <c r="C13" s="5" t="s">
        <v>12</v>
      </c>
      <c r="D13" s="16">
        <v>0</v>
      </c>
      <c r="E13" s="16">
        <v>0</v>
      </c>
      <c r="F13" s="16">
        <v>150650.8</v>
      </c>
      <c r="G13" s="16">
        <v>150650.8</v>
      </c>
      <c r="H13" s="16">
        <v>0</v>
      </c>
      <c r="I13" s="16">
        <v>0</v>
      </c>
      <c r="J13" s="16">
        <f>H13/F13*100</f>
        <v>0</v>
      </c>
      <c r="K13" s="16">
        <f>I13/G13*100</f>
        <v>0</v>
      </c>
      <c r="L13" s="16" t="s">
        <v>99</v>
      </c>
      <c r="M13" s="16" t="s">
        <v>99</v>
      </c>
    </row>
    <row r="14" spans="1:13" ht="27.75" customHeight="1">
      <c r="A14" s="6" t="s">
        <v>84</v>
      </c>
      <c r="B14" s="5" t="s">
        <v>5</v>
      </c>
      <c r="C14" s="5">
        <v>12</v>
      </c>
      <c r="D14" s="16">
        <v>21.6</v>
      </c>
      <c r="E14" s="16">
        <v>21.6</v>
      </c>
      <c r="F14" s="16">
        <v>34.2</v>
      </c>
      <c r="G14" s="16">
        <v>34.2</v>
      </c>
      <c r="H14" s="16">
        <v>0</v>
      </c>
      <c r="I14" s="16">
        <v>0</v>
      </c>
      <c r="J14" s="16">
        <f>H14/F14*100</f>
        <v>0</v>
      </c>
      <c r="K14" s="16">
        <f>I14/G14*100</f>
        <v>0</v>
      </c>
      <c r="L14" s="16" t="s">
        <v>99</v>
      </c>
      <c r="M14" s="16" t="s">
        <v>99</v>
      </c>
    </row>
    <row r="15" spans="1:13" ht="15" customHeight="1">
      <c r="A15" s="6" t="s">
        <v>69</v>
      </c>
      <c r="B15" s="5" t="s">
        <v>5</v>
      </c>
      <c r="C15" s="5" t="s">
        <v>6</v>
      </c>
      <c r="D15" s="16">
        <v>1829756.2</v>
      </c>
      <c r="E15" s="16">
        <v>1813780.1</v>
      </c>
      <c r="F15" s="16">
        <v>10567073.9</v>
      </c>
      <c r="G15" s="16">
        <v>10402047.4</v>
      </c>
      <c r="H15" s="16">
        <v>1528966.7</v>
      </c>
      <c r="I15" s="16">
        <v>1512610</v>
      </c>
      <c r="J15" s="16">
        <f t="shared" si="0"/>
        <v>14.5</v>
      </c>
      <c r="K15" s="16">
        <f t="shared" si="1"/>
        <v>14.5</v>
      </c>
      <c r="L15" s="16">
        <f t="shared" si="2"/>
        <v>83.6</v>
      </c>
      <c r="M15" s="16">
        <f t="shared" si="3"/>
        <v>83.4</v>
      </c>
    </row>
    <row r="16" spans="1:13" ht="15" customHeight="1">
      <c r="A16" s="9" t="s">
        <v>68</v>
      </c>
      <c r="B16" s="8" t="s">
        <v>4</v>
      </c>
      <c r="C16" s="5" t="s">
        <v>0</v>
      </c>
      <c r="D16" s="15">
        <v>14088.1</v>
      </c>
      <c r="E16" s="15">
        <v>14088.1</v>
      </c>
      <c r="F16" s="15">
        <f>SUM(F17:F18)</f>
        <v>77624.5</v>
      </c>
      <c r="G16" s="15">
        <f>SUM(G17:G18)</f>
        <v>77624.5</v>
      </c>
      <c r="H16" s="15">
        <f>SUM(H17:H18)</f>
        <v>16650.3</v>
      </c>
      <c r="I16" s="15">
        <f>SUM(I17:I18)</f>
        <v>16650.3</v>
      </c>
      <c r="J16" s="15">
        <f t="shared" si="0"/>
        <v>21.4</v>
      </c>
      <c r="K16" s="15">
        <f t="shared" si="1"/>
        <v>21.4</v>
      </c>
      <c r="L16" s="15">
        <f t="shared" si="2"/>
        <v>118.2</v>
      </c>
      <c r="M16" s="15">
        <f t="shared" si="3"/>
        <v>118.2</v>
      </c>
    </row>
    <row r="17" spans="1:13" ht="15" customHeight="1">
      <c r="A17" s="6" t="s">
        <v>67</v>
      </c>
      <c r="B17" s="5" t="s">
        <v>4</v>
      </c>
      <c r="C17" s="5" t="s">
        <v>2</v>
      </c>
      <c r="D17" s="16">
        <v>14088.1</v>
      </c>
      <c r="E17" s="16">
        <v>14088.1</v>
      </c>
      <c r="F17" s="16">
        <v>77277.5</v>
      </c>
      <c r="G17" s="16">
        <v>77277.5</v>
      </c>
      <c r="H17" s="16">
        <v>16303.3</v>
      </c>
      <c r="I17" s="16">
        <v>16303.3</v>
      </c>
      <c r="J17" s="16">
        <f t="shared" si="0"/>
        <v>21.1</v>
      </c>
      <c r="K17" s="16">
        <f t="shared" si="1"/>
        <v>21.1</v>
      </c>
      <c r="L17" s="16">
        <f t="shared" si="2"/>
        <v>115.7</v>
      </c>
      <c r="M17" s="16">
        <f t="shared" si="3"/>
        <v>115.7</v>
      </c>
    </row>
    <row r="18" spans="1:13" ht="25.5">
      <c r="A18" s="6" t="s">
        <v>95</v>
      </c>
      <c r="B18" s="11" t="s">
        <v>4</v>
      </c>
      <c r="C18" s="11" t="s">
        <v>25</v>
      </c>
      <c r="D18" s="16">
        <v>0</v>
      </c>
      <c r="E18" s="16">
        <v>0</v>
      </c>
      <c r="F18" s="16">
        <v>347</v>
      </c>
      <c r="G18" s="16">
        <v>347</v>
      </c>
      <c r="H18" s="16">
        <v>347</v>
      </c>
      <c r="I18" s="16">
        <v>347</v>
      </c>
      <c r="J18" s="16">
        <f>H18/F18*100</f>
        <v>100</v>
      </c>
      <c r="K18" s="16">
        <f>I18/G18*100</f>
        <v>100</v>
      </c>
      <c r="L18" s="16" t="s">
        <v>99</v>
      </c>
      <c r="M18" s="16" t="s">
        <v>99</v>
      </c>
    </row>
    <row r="19" spans="1:13" ht="29.25" customHeight="1">
      <c r="A19" s="9" t="s">
        <v>66</v>
      </c>
      <c r="B19" s="8" t="s">
        <v>2</v>
      </c>
      <c r="C19" s="5" t="s">
        <v>0</v>
      </c>
      <c r="D19" s="15">
        <f>338185.3+0.1</f>
        <v>338185.4</v>
      </c>
      <c r="E19" s="15">
        <f>338185.3+0.1</f>
        <v>338185.4</v>
      </c>
      <c r="F19" s="15">
        <f>SUM(F20:F23)</f>
        <v>2023851.1</v>
      </c>
      <c r="G19" s="15">
        <f>SUM(G20:G23)</f>
        <v>2023851.1</v>
      </c>
      <c r="H19" s="15">
        <f>SUM(H20:H23)</f>
        <v>484508.5</v>
      </c>
      <c r="I19" s="15">
        <f>SUM(I20:I23)</f>
        <v>484508.5</v>
      </c>
      <c r="J19" s="15">
        <f t="shared" si="0"/>
        <v>23.9</v>
      </c>
      <c r="K19" s="15">
        <f t="shared" si="1"/>
        <v>23.9</v>
      </c>
      <c r="L19" s="15">
        <f t="shared" si="2"/>
        <v>143.3</v>
      </c>
      <c r="M19" s="15">
        <f t="shared" si="3"/>
        <v>143.3</v>
      </c>
    </row>
    <row r="20" spans="1:13" ht="17.25" customHeight="1">
      <c r="A20" s="7" t="s">
        <v>85</v>
      </c>
      <c r="B20" s="5" t="s">
        <v>2</v>
      </c>
      <c r="C20" s="5" t="s">
        <v>25</v>
      </c>
      <c r="D20" s="16">
        <v>38081.1</v>
      </c>
      <c r="E20" s="16">
        <v>38081.1</v>
      </c>
      <c r="F20" s="16">
        <v>147894.1</v>
      </c>
      <c r="G20" s="16">
        <v>147894.1</v>
      </c>
      <c r="H20" s="16">
        <v>32007</v>
      </c>
      <c r="I20" s="16">
        <v>32007</v>
      </c>
      <c r="J20" s="16">
        <f t="shared" si="0"/>
        <v>21.6</v>
      </c>
      <c r="K20" s="16">
        <f t="shared" si="1"/>
        <v>21.6</v>
      </c>
      <c r="L20" s="16">
        <f t="shared" si="2"/>
        <v>84</v>
      </c>
      <c r="M20" s="16">
        <f t="shared" si="3"/>
        <v>84</v>
      </c>
    </row>
    <row r="21" spans="1:13" ht="45" customHeight="1">
      <c r="A21" s="7" t="s">
        <v>86</v>
      </c>
      <c r="B21" s="5" t="s">
        <v>2</v>
      </c>
      <c r="C21" s="5" t="s">
        <v>18</v>
      </c>
      <c r="D21" s="16">
        <v>299922.6</v>
      </c>
      <c r="E21" s="16">
        <v>299922.6</v>
      </c>
      <c r="F21" s="16">
        <v>1870535.7</v>
      </c>
      <c r="G21" s="16">
        <v>1870535.7</v>
      </c>
      <c r="H21" s="16">
        <v>451905.2</v>
      </c>
      <c r="I21" s="16">
        <v>451905.2</v>
      </c>
      <c r="J21" s="16">
        <f t="shared" si="0"/>
        <v>24.2</v>
      </c>
      <c r="K21" s="16">
        <f t="shared" si="1"/>
        <v>24.2</v>
      </c>
      <c r="L21" s="16">
        <f t="shared" si="2"/>
        <v>150.7</v>
      </c>
      <c r="M21" s="16">
        <f t="shared" si="3"/>
        <v>150.7</v>
      </c>
    </row>
    <row r="22" spans="1:13" ht="13.5" customHeight="1">
      <c r="A22" s="6" t="s">
        <v>65</v>
      </c>
      <c r="B22" s="5" t="s">
        <v>2</v>
      </c>
      <c r="C22" s="5" t="s">
        <v>12</v>
      </c>
      <c r="D22" s="16">
        <v>0</v>
      </c>
      <c r="E22" s="16">
        <v>0</v>
      </c>
      <c r="F22" s="16">
        <v>500</v>
      </c>
      <c r="G22" s="16">
        <v>500</v>
      </c>
      <c r="H22" s="16">
        <v>95.5</v>
      </c>
      <c r="I22" s="16">
        <v>95.5</v>
      </c>
      <c r="J22" s="16">
        <f t="shared" si="0"/>
        <v>19.1</v>
      </c>
      <c r="K22" s="16">
        <f t="shared" si="1"/>
        <v>19.1</v>
      </c>
      <c r="L22" s="16" t="s">
        <v>99</v>
      </c>
      <c r="M22" s="16" t="s">
        <v>99</v>
      </c>
    </row>
    <row r="23" spans="1:13" ht="43.5" customHeight="1">
      <c r="A23" s="7" t="s">
        <v>64</v>
      </c>
      <c r="B23" s="10" t="s">
        <v>2</v>
      </c>
      <c r="C23" s="10" t="s">
        <v>3</v>
      </c>
      <c r="D23" s="16">
        <v>181.7</v>
      </c>
      <c r="E23" s="16">
        <v>181.7</v>
      </c>
      <c r="F23" s="16">
        <v>4921.3</v>
      </c>
      <c r="G23" s="16">
        <v>4921.3</v>
      </c>
      <c r="H23" s="16">
        <v>500.8</v>
      </c>
      <c r="I23" s="16">
        <v>500.8</v>
      </c>
      <c r="J23" s="16">
        <f t="shared" si="0"/>
        <v>10.2</v>
      </c>
      <c r="K23" s="16">
        <f t="shared" si="1"/>
        <v>10.2</v>
      </c>
      <c r="L23" s="16">
        <f>H23/D23*100</f>
        <v>275.6</v>
      </c>
      <c r="M23" s="16">
        <f>I23/E23*100</f>
        <v>275.6</v>
      </c>
    </row>
    <row r="24" spans="1:13" ht="15" customHeight="1">
      <c r="A24" s="9" t="s">
        <v>63</v>
      </c>
      <c r="B24" s="8" t="s">
        <v>7</v>
      </c>
      <c r="C24" s="5" t="s">
        <v>0</v>
      </c>
      <c r="D24" s="15">
        <v>2311738.4</v>
      </c>
      <c r="E24" s="15">
        <v>2311738.4</v>
      </c>
      <c r="F24" s="15">
        <f>SUM(F25:F33)</f>
        <v>21569339.9</v>
      </c>
      <c r="G24" s="15">
        <f>SUM(G25:G33)</f>
        <v>21569339.9</v>
      </c>
      <c r="H24" s="15">
        <f>SUM(H25:H33)</f>
        <v>1905082.5</v>
      </c>
      <c r="I24" s="15">
        <f>SUM(I25:I33)</f>
        <v>1905082.5</v>
      </c>
      <c r="J24" s="15">
        <f t="shared" si="0"/>
        <v>8.8</v>
      </c>
      <c r="K24" s="15">
        <f t="shared" si="1"/>
        <v>8.8</v>
      </c>
      <c r="L24" s="15">
        <f t="shared" si="2"/>
        <v>82.4</v>
      </c>
      <c r="M24" s="15">
        <f t="shared" si="3"/>
        <v>82.4</v>
      </c>
    </row>
    <row r="25" spans="1:13" ht="15" customHeight="1">
      <c r="A25" s="6" t="s">
        <v>62</v>
      </c>
      <c r="B25" s="5" t="s">
        <v>7</v>
      </c>
      <c r="C25" s="5" t="s">
        <v>5</v>
      </c>
      <c r="D25" s="16">
        <v>30504.8</v>
      </c>
      <c r="E25" s="16">
        <v>30504.8</v>
      </c>
      <c r="F25" s="16">
        <v>315163.8</v>
      </c>
      <c r="G25" s="16">
        <v>315163.8</v>
      </c>
      <c r="H25" s="16">
        <v>42930.6</v>
      </c>
      <c r="I25" s="16">
        <v>42930.6</v>
      </c>
      <c r="J25" s="16">
        <f t="shared" si="0"/>
        <v>13.6</v>
      </c>
      <c r="K25" s="16">
        <f t="shared" si="1"/>
        <v>13.6</v>
      </c>
      <c r="L25" s="16">
        <f t="shared" si="2"/>
        <v>140.7</v>
      </c>
      <c r="M25" s="16">
        <f t="shared" si="3"/>
        <v>140.7</v>
      </c>
    </row>
    <row r="26" spans="1:13" ht="15" customHeight="1">
      <c r="A26" s="6" t="s">
        <v>61</v>
      </c>
      <c r="B26" s="5" t="s">
        <v>7</v>
      </c>
      <c r="C26" s="5" t="s">
        <v>11</v>
      </c>
      <c r="D26" s="16">
        <v>504513.4</v>
      </c>
      <c r="E26" s="16">
        <v>504513.4</v>
      </c>
      <c r="F26" s="16">
        <v>2475333.6</v>
      </c>
      <c r="G26" s="16">
        <v>2475333.6</v>
      </c>
      <c r="H26" s="16">
        <v>357547.3</v>
      </c>
      <c r="I26" s="16">
        <v>357547.3</v>
      </c>
      <c r="J26" s="16">
        <f t="shared" si="0"/>
        <v>14.4</v>
      </c>
      <c r="K26" s="16">
        <f t="shared" si="1"/>
        <v>14.4</v>
      </c>
      <c r="L26" s="16">
        <f t="shared" si="2"/>
        <v>70.9</v>
      </c>
      <c r="M26" s="16">
        <f t="shared" si="3"/>
        <v>70.9</v>
      </c>
    </row>
    <row r="27" spans="1:13" ht="15" customHeight="1">
      <c r="A27" s="6" t="s">
        <v>60</v>
      </c>
      <c r="B27" s="5" t="s">
        <v>7</v>
      </c>
      <c r="C27" s="5" t="s">
        <v>17</v>
      </c>
      <c r="D27" s="16">
        <v>62645.9</v>
      </c>
      <c r="E27" s="16">
        <v>62645.9</v>
      </c>
      <c r="F27" s="16">
        <v>733544.9</v>
      </c>
      <c r="G27" s="16">
        <v>733544.9</v>
      </c>
      <c r="H27" s="16">
        <v>193787.8</v>
      </c>
      <c r="I27" s="16">
        <v>193787.8</v>
      </c>
      <c r="J27" s="16">
        <f t="shared" si="0"/>
        <v>26.4</v>
      </c>
      <c r="K27" s="16">
        <f t="shared" si="1"/>
        <v>26.4</v>
      </c>
      <c r="L27" s="16">
        <f aca="true" t="shared" si="4" ref="L27:M31">H27/D27*100</f>
        <v>309.3</v>
      </c>
      <c r="M27" s="16">
        <f t="shared" si="4"/>
        <v>309.3</v>
      </c>
    </row>
    <row r="28" spans="1:13" ht="15" customHeight="1">
      <c r="A28" s="6" t="s">
        <v>59</v>
      </c>
      <c r="B28" s="5" t="s">
        <v>7</v>
      </c>
      <c r="C28" s="5" t="s">
        <v>38</v>
      </c>
      <c r="D28" s="16">
        <v>464670.1</v>
      </c>
      <c r="E28" s="16">
        <v>464670.1</v>
      </c>
      <c r="F28" s="16">
        <v>2400512.5</v>
      </c>
      <c r="G28" s="16">
        <v>2400512.5</v>
      </c>
      <c r="H28" s="16">
        <v>436064.3</v>
      </c>
      <c r="I28" s="16">
        <v>436064.3</v>
      </c>
      <c r="J28" s="16">
        <f t="shared" si="0"/>
        <v>18.2</v>
      </c>
      <c r="K28" s="16">
        <f t="shared" si="1"/>
        <v>18.2</v>
      </c>
      <c r="L28" s="16">
        <f t="shared" si="4"/>
        <v>93.8</v>
      </c>
      <c r="M28" s="16">
        <f t="shared" si="4"/>
        <v>93.8</v>
      </c>
    </row>
    <row r="29" spans="1:13" ht="15" customHeight="1">
      <c r="A29" s="6" t="s">
        <v>58</v>
      </c>
      <c r="B29" s="5" t="s">
        <v>7</v>
      </c>
      <c r="C29" s="5" t="s">
        <v>33</v>
      </c>
      <c r="D29" s="16">
        <v>171329.1</v>
      </c>
      <c r="E29" s="16">
        <v>171329.1</v>
      </c>
      <c r="F29" s="16">
        <v>1081320.8</v>
      </c>
      <c r="G29" s="16">
        <v>1081320.8</v>
      </c>
      <c r="H29" s="16">
        <v>16727.3</v>
      </c>
      <c r="I29" s="16">
        <v>16727.3</v>
      </c>
      <c r="J29" s="16">
        <f t="shared" si="0"/>
        <v>1.5</v>
      </c>
      <c r="K29" s="16">
        <f t="shared" si="1"/>
        <v>1.5</v>
      </c>
      <c r="L29" s="16">
        <f t="shared" si="4"/>
        <v>9.8</v>
      </c>
      <c r="M29" s="16">
        <f t="shared" si="4"/>
        <v>9.8</v>
      </c>
    </row>
    <row r="30" spans="1:13" ht="15" customHeight="1">
      <c r="A30" s="6" t="s">
        <v>57</v>
      </c>
      <c r="B30" s="5" t="s">
        <v>7</v>
      </c>
      <c r="C30" s="5" t="s">
        <v>25</v>
      </c>
      <c r="D30" s="16">
        <v>982919.2</v>
      </c>
      <c r="E30" s="16">
        <v>982919.2</v>
      </c>
      <c r="F30" s="16">
        <v>12807505.9</v>
      </c>
      <c r="G30" s="16">
        <v>12807505.9</v>
      </c>
      <c r="H30" s="16">
        <v>672700.5</v>
      </c>
      <c r="I30" s="16">
        <v>672700.5</v>
      </c>
      <c r="J30" s="16">
        <f t="shared" si="0"/>
        <v>5.3</v>
      </c>
      <c r="K30" s="16">
        <f t="shared" si="1"/>
        <v>5.3</v>
      </c>
      <c r="L30" s="16">
        <f t="shared" si="4"/>
        <v>68.4</v>
      </c>
      <c r="M30" s="16">
        <f t="shared" si="4"/>
        <v>68.4</v>
      </c>
    </row>
    <row r="31" spans="1:13" ht="15" customHeight="1">
      <c r="A31" s="6" t="s">
        <v>56</v>
      </c>
      <c r="B31" s="5" t="s">
        <v>7</v>
      </c>
      <c r="C31" s="5" t="s">
        <v>18</v>
      </c>
      <c r="D31" s="16">
        <v>3927</v>
      </c>
      <c r="E31" s="16">
        <v>3927</v>
      </c>
      <c r="F31" s="16">
        <v>145550.6</v>
      </c>
      <c r="G31" s="16">
        <v>145550.6</v>
      </c>
      <c r="H31" s="16">
        <v>4801.7</v>
      </c>
      <c r="I31" s="16">
        <v>4801.7</v>
      </c>
      <c r="J31" s="16">
        <f t="shared" si="0"/>
        <v>3.3</v>
      </c>
      <c r="K31" s="16">
        <f t="shared" si="1"/>
        <v>3.3</v>
      </c>
      <c r="L31" s="16">
        <f t="shared" si="4"/>
        <v>122.3</v>
      </c>
      <c r="M31" s="16">
        <f t="shared" si="4"/>
        <v>122.3</v>
      </c>
    </row>
    <row r="32" spans="1:13" ht="25.5">
      <c r="A32" s="6" t="s">
        <v>96</v>
      </c>
      <c r="B32" s="5" t="s">
        <v>7</v>
      </c>
      <c r="C32" s="5">
        <v>11</v>
      </c>
      <c r="D32" s="16">
        <v>0</v>
      </c>
      <c r="E32" s="16">
        <v>0</v>
      </c>
      <c r="F32" s="16">
        <v>163</v>
      </c>
      <c r="G32" s="16">
        <v>163</v>
      </c>
      <c r="H32" s="16">
        <v>39</v>
      </c>
      <c r="I32" s="16">
        <v>39</v>
      </c>
      <c r="J32" s="16">
        <f t="shared" si="0"/>
        <v>23.9</v>
      </c>
      <c r="K32" s="16">
        <f t="shared" si="1"/>
        <v>23.9</v>
      </c>
      <c r="L32" s="16" t="s">
        <v>99</v>
      </c>
      <c r="M32" s="16" t="s">
        <v>99</v>
      </c>
    </row>
    <row r="33" spans="1:13" ht="25.5">
      <c r="A33" s="6" t="s">
        <v>55</v>
      </c>
      <c r="B33" s="5" t="s">
        <v>7</v>
      </c>
      <c r="C33" s="5" t="s">
        <v>8</v>
      </c>
      <c r="D33" s="16">
        <v>91228.9</v>
      </c>
      <c r="E33" s="16">
        <v>91228.9</v>
      </c>
      <c r="F33" s="16">
        <v>1610244.8</v>
      </c>
      <c r="G33" s="16">
        <v>1610244.8</v>
      </c>
      <c r="H33" s="16">
        <v>180484</v>
      </c>
      <c r="I33" s="16">
        <v>180484</v>
      </c>
      <c r="J33" s="16">
        <f t="shared" si="0"/>
        <v>11.2</v>
      </c>
      <c r="K33" s="16">
        <f t="shared" si="1"/>
        <v>11.2</v>
      </c>
      <c r="L33" s="16">
        <f t="shared" si="2"/>
        <v>197.8</v>
      </c>
      <c r="M33" s="16">
        <f t="shared" si="3"/>
        <v>197.8</v>
      </c>
    </row>
    <row r="34" spans="1:13" ht="15" customHeight="1">
      <c r="A34" s="9" t="s">
        <v>54</v>
      </c>
      <c r="B34" s="8" t="s">
        <v>11</v>
      </c>
      <c r="C34" s="5" t="s">
        <v>0</v>
      </c>
      <c r="D34" s="15">
        <v>1304879.2</v>
      </c>
      <c r="E34" s="15">
        <v>1304879.2</v>
      </c>
      <c r="F34" s="15">
        <f>SUM(F35:F38)</f>
        <v>10973746</v>
      </c>
      <c r="G34" s="15">
        <f>SUM(G35:G38)</f>
        <v>10973746</v>
      </c>
      <c r="H34" s="15">
        <f>SUM(H35:H38)</f>
        <v>5036968.3</v>
      </c>
      <c r="I34" s="15">
        <f>SUM(I35:I38)</f>
        <v>5036968.3</v>
      </c>
      <c r="J34" s="15">
        <f t="shared" si="0"/>
        <v>45.9</v>
      </c>
      <c r="K34" s="15">
        <f t="shared" si="1"/>
        <v>45.9</v>
      </c>
      <c r="L34" s="15">
        <f aca="true" t="shared" si="5" ref="L34:M38">H34/D34*100</f>
        <v>386</v>
      </c>
      <c r="M34" s="15">
        <f t="shared" si="5"/>
        <v>386</v>
      </c>
    </row>
    <row r="35" spans="1:13" ht="15" customHeight="1">
      <c r="A35" s="6" t="s">
        <v>53</v>
      </c>
      <c r="B35" s="5" t="s">
        <v>11</v>
      </c>
      <c r="C35" s="5" t="s">
        <v>5</v>
      </c>
      <c r="D35" s="16">
        <v>28050.2</v>
      </c>
      <c r="E35" s="16">
        <v>28050.2</v>
      </c>
      <c r="F35" s="16">
        <v>475943.7</v>
      </c>
      <c r="G35" s="16">
        <v>475943.7</v>
      </c>
      <c r="H35" s="16">
        <v>135424.7</v>
      </c>
      <c r="I35" s="16">
        <v>135424.7</v>
      </c>
      <c r="J35" s="16">
        <f t="shared" si="0"/>
        <v>28.5</v>
      </c>
      <c r="K35" s="16">
        <f t="shared" si="1"/>
        <v>28.5</v>
      </c>
      <c r="L35" s="16">
        <f t="shared" si="5"/>
        <v>482.8</v>
      </c>
      <c r="M35" s="16">
        <f t="shared" si="5"/>
        <v>482.8</v>
      </c>
    </row>
    <row r="36" spans="1:13" ht="15" customHeight="1">
      <c r="A36" s="6" t="s">
        <v>52</v>
      </c>
      <c r="B36" s="5" t="s">
        <v>11</v>
      </c>
      <c r="C36" s="5" t="s">
        <v>4</v>
      </c>
      <c r="D36" s="16">
        <v>520752</v>
      </c>
      <c r="E36" s="16">
        <v>520752</v>
      </c>
      <c r="F36" s="16">
        <v>4794758</v>
      </c>
      <c r="G36" s="16">
        <v>4794758</v>
      </c>
      <c r="H36" s="16">
        <v>2570701.9</v>
      </c>
      <c r="I36" s="16">
        <v>2570701.9</v>
      </c>
      <c r="J36" s="16">
        <f t="shared" si="0"/>
        <v>53.6</v>
      </c>
      <c r="K36" s="16">
        <f t="shared" si="1"/>
        <v>53.6</v>
      </c>
      <c r="L36" s="16">
        <f t="shared" si="5"/>
        <v>493.7</v>
      </c>
      <c r="M36" s="16">
        <f t="shared" si="5"/>
        <v>493.7</v>
      </c>
    </row>
    <row r="37" spans="1:13" ht="15" customHeight="1">
      <c r="A37" s="7" t="s">
        <v>51</v>
      </c>
      <c r="B37" s="10" t="s">
        <v>11</v>
      </c>
      <c r="C37" s="10" t="s">
        <v>2</v>
      </c>
      <c r="D37" s="16">
        <v>97079.9</v>
      </c>
      <c r="E37" s="16">
        <v>97079.9</v>
      </c>
      <c r="F37" s="16">
        <v>1986110</v>
      </c>
      <c r="G37" s="16">
        <v>1986110</v>
      </c>
      <c r="H37" s="16">
        <v>132263.3</v>
      </c>
      <c r="I37" s="16">
        <v>132263.3</v>
      </c>
      <c r="J37" s="16">
        <f t="shared" si="0"/>
        <v>6.7</v>
      </c>
      <c r="K37" s="16">
        <f t="shared" si="1"/>
        <v>6.7</v>
      </c>
      <c r="L37" s="16">
        <f t="shared" si="5"/>
        <v>136.2</v>
      </c>
      <c r="M37" s="16">
        <f t="shared" si="5"/>
        <v>136.2</v>
      </c>
    </row>
    <row r="38" spans="1:13" ht="27.75" customHeight="1">
      <c r="A38" s="6" t="s">
        <v>50</v>
      </c>
      <c r="B38" s="5" t="s">
        <v>11</v>
      </c>
      <c r="C38" s="5" t="s">
        <v>11</v>
      </c>
      <c r="D38" s="16">
        <v>658997.1</v>
      </c>
      <c r="E38" s="16">
        <v>658997.1</v>
      </c>
      <c r="F38" s="16">
        <v>3716934.3</v>
      </c>
      <c r="G38" s="16">
        <v>3716934.3</v>
      </c>
      <c r="H38" s="16">
        <v>2198578.4</v>
      </c>
      <c r="I38" s="16">
        <v>2198578.4</v>
      </c>
      <c r="J38" s="16">
        <f t="shared" si="0"/>
        <v>59.2</v>
      </c>
      <c r="K38" s="16">
        <f t="shared" si="1"/>
        <v>59.2</v>
      </c>
      <c r="L38" s="16">
        <f t="shared" si="5"/>
        <v>333.6</v>
      </c>
      <c r="M38" s="16">
        <f t="shared" si="5"/>
        <v>333.6</v>
      </c>
    </row>
    <row r="39" spans="1:13" ht="15" customHeight="1">
      <c r="A39" s="9" t="s">
        <v>49</v>
      </c>
      <c r="B39" s="8" t="s">
        <v>17</v>
      </c>
      <c r="C39" s="5" t="s">
        <v>0</v>
      </c>
      <c r="D39" s="15">
        <v>135224.6</v>
      </c>
      <c r="E39" s="15">
        <v>135224.6</v>
      </c>
      <c r="F39" s="15">
        <f>SUM(F40:F43)</f>
        <v>864625.9</v>
      </c>
      <c r="G39" s="15">
        <f>SUM(G40:G43)</f>
        <v>864625.9</v>
      </c>
      <c r="H39" s="15">
        <f>SUM(H40:H43)</f>
        <v>113437.1</v>
      </c>
      <c r="I39" s="15">
        <f>SUM(I40:I43)</f>
        <v>113437.1</v>
      </c>
      <c r="J39" s="15">
        <f t="shared" si="0"/>
        <v>13.1</v>
      </c>
      <c r="K39" s="15">
        <f t="shared" si="1"/>
        <v>13.1</v>
      </c>
      <c r="L39" s="15">
        <f t="shared" si="2"/>
        <v>83.9</v>
      </c>
      <c r="M39" s="15">
        <f t="shared" si="3"/>
        <v>83.9</v>
      </c>
    </row>
    <row r="40" spans="1:13" ht="15" customHeight="1">
      <c r="A40" s="6" t="s">
        <v>48</v>
      </c>
      <c r="B40" s="11" t="s">
        <v>17</v>
      </c>
      <c r="C40" s="10" t="s">
        <v>5</v>
      </c>
      <c r="D40" s="16">
        <v>316</v>
      </c>
      <c r="E40" s="16">
        <v>316</v>
      </c>
      <c r="F40" s="16">
        <v>600</v>
      </c>
      <c r="G40" s="16">
        <v>600</v>
      </c>
      <c r="H40" s="16">
        <v>18</v>
      </c>
      <c r="I40" s="16">
        <v>18</v>
      </c>
      <c r="J40" s="16">
        <f t="shared" si="0"/>
        <v>3</v>
      </c>
      <c r="K40" s="16">
        <f t="shared" si="1"/>
        <v>3</v>
      </c>
      <c r="L40" s="16">
        <f t="shared" si="2"/>
        <v>5.7</v>
      </c>
      <c r="M40" s="16">
        <f t="shared" si="3"/>
        <v>5.7</v>
      </c>
    </row>
    <row r="41" spans="1:13" ht="15" customHeight="1">
      <c r="A41" s="7" t="s">
        <v>47</v>
      </c>
      <c r="B41" s="11" t="s">
        <v>17</v>
      </c>
      <c r="C41" s="10" t="s">
        <v>4</v>
      </c>
      <c r="D41" s="16">
        <v>4.5</v>
      </c>
      <c r="E41" s="16">
        <v>4.5</v>
      </c>
      <c r="F41" s="16">
        <v>0</v>
      </c>
      <c r="G41" s="16">
        <v>0</v>
      </c>
      <c r="H41" s="16">
        <v>0</v>
      </c>
      <c r="I41" s="16">
        <v>0</v>
      </c>
      <c r="J41" s="16" t="s">
        <v>99</v>
      </c>
      <c r="K41" s="16" t="s">
        <v>99</v>
      </c>
      <c r="L41" s="16" t="s">
        <v>99</v>
      </c>
      <c r="M41" s="16" t="s">
        <v>99</v>
      </c>
    </row>
    <row r="42" spans="1:13" ht="27.75" customHeight="1">
      <c r="A42" s="6" t="s">
        <v>46</v>
      </c>
      <c r="B42" s="5" t="s">
        <v>17</v>
      </c>
      <c r="C42" s="5" t="s">
        <v>2</v>
      </c>
      <c r="D42" s="16">
        <v>7696.6</v>
      </c>
      <c r="E42" s="16">
        <v>7696.6</v>
      </c>
      <c r="F42" s="16">
        <v>28881.2</v>
      </c>
      <c r="G42" s="16">
        <v>28881.2</v>
      </c>
      <c r="H42" s="16">
        <v>8980</v>
      </c>
      <c r="I42" s="16">
        <v>8980</v>
      </c>
      <c r="J42" s="16">
        <f t="shared" si="0"/>
        <v>31.1</v>
      </c>
      <c r="K42" s="16">
        <f t="shared" si="1"/>
        <v>31.1</v>
      </c>
      <c r="L42" s="16">
        <f t="shared" si="2"/>
        <v>116.7</v>
      </c>
      <c r="M42" s="16">
        <f t="shared" si="3"/>
        <v>116.7</v>
      </c>
    </row>
    <row r="43" spans="1:13" ht="28.5" customHeight="1">
      <c r="A43" s="6" t="s">
        <v>45</v>
      </c>
      <c r="B43" s="5" t="s">
        <v>17</v>
      </c>
      <c r="C43" s="5" t="s">
        <v>11</v>
      </c>
      <c r="D43" s="16">
        <v>127207.5</v>
      </c>
      <c r="E43" s="16">
        <v>127207.5</v>
      </c>
      <c r="F43" s="16">
        <v>835144.7</v>
      </c>
      <c r="G43" s="16">
        <v>835144.7</v>
      </c>
      <c r="H43" s="16">
        <v>104439.1</v>
      </c>
      <c r="I43" s="16">
        <v>104439.1</v>
      </c>
      <c r="J43" s="16">
        <f t="shared" si="0"/>
        <v>12.5</v>
      </c>
      <c r="K43" s="16">
        <f t="shared" si="1"/>
        <v>12.5</v>
      </c>
      <c r="L43" s="16">
        <f t="shared" si="2"/>
        <v>82.1</v>
      </c>
      <c r="M43" s="16">
        <f t="shared" si="3"/>
        <v>82.1</v>
      </c>
    </row>
    <row r="44" spans="1:13" ht="15" customHeight="1">
      <c r="A44" s="9" t="s">
        <v>44</v>
      </c>
      <c r="B44" s="8" t="s">
        <v>38</v>
      </c>
      <c r="C44" s="5" t="s">
        <v>0</v>
      </c>
      <c r="D44" s="15">
        <v>7405304.8</v>
      </c>
      <c r="E44" s="15">
        <v>7405304.8</v>
      </c>
      <c r="F44" s="15">
        <f>SUM(F45:F51)</f>
        <v>39115405.3</v>
      </c>
      <c r="G44" s="15">
        <f>SUM(G45:G51)</f>
        <v>39115405.3</v>
      </c>
      <c r="H44" s="15">
        <f>SUM(H45:H51)</f>
        <v>8958871.1</v>
      </c>
      <c r="I44" s="15">
        <f>SUM(I45:I51)</f>
        <v>8958871.1</v>
      </c>
      <c r="J44" s="15">
        <f t="shared" si="0"/>
        <v>22.9</v>
      </c>
      <c r="K44" s="15">
        <f t="shared" si="1"/>
        <v>22.9</v>
      </c>
      <c r="L44" s="15">
        <f t="shared" si="2"/>
        <v>121</v>
      </c>
      <c r="M44" s="15">
        <f t="shared" si="3"/>
        <v>121</v>
      </c>
    </row>
    <row r="45" spans="1:13" ht="15" customHeight="1">
      <c r="A45" s="6" t="s">
        <v>43</v>
      </c>
      <c r="B45" s="5" t="s">
        <v>38</v>
      </c>
      <c r="C45" s="5" t="s">
        <v>5</v>
      </c>
      <c r="D45" s="16">
        <v>1806392.2</v>
      </c>
      <c r="E45" s="16">
        <v>1806392.2</v>
      </c>
      <c r="F45" s="16">
        <v>9202771.4</v>
      </c>
      <c r="G45" s="16">
        <v>9202771.4</v>
      </c>
      <c r="H45" s="16">
        <v>2108240</v>
      </c>
      <c r="I45" s="16">
        <v>2108240</v>
      </c>
      <c r="J45" s="16">
        <f t="shared" si="0"/>
        <v>22.9</v>
      </c>
      <c r="K45" s="16">
        <f t="shared" si="1"/>
        <v>22.9</v>
      </c>
      <c r="L45" s="16">
        <f t="shared" si="2"/>
        <v>116.7</v>
      </c>
      <c r="M45" s="16">
        <f t="shared" si="3"/>
        <v>116.7</v>
      </c>
    </row>
    <row r="46" spans="1:13" ht="15" customHeight="1">
      <c r="A46" s="6" t="s">
        <v>42</v>
      </c>
      <c r="B46" s="5" t="s">
        <v>38</v>
      </c>
      <c r="C46" s="5" t="s">
        <v>4</v>
      </c>
      <c r="D46" s="16">
        <v>4170077.4</v>
      </c>
      <c r="E46" s="16">
        <v>4170077.4</v>
      </c>
      <c r="F46" s="16">
        <v>23490174.6</v>
      </c>
      <c r="G46" s="18">
        <v>23490174.6</v>
      </c>
      <c r="H46" s="16">
        <v>5188548.7</v>
      </c>
      <c r="I46" s="16">
        <v>5188548.7</v>
      </c>
      <c r="J46" s="16">
        <f t="shared" si="0"/>
        <v>22.1</v>
      </c>
      <c r="K46" s="16">
        <f t="shared" si="1"/>
        <v>22.1</v>
      </c>
      <c r="L46" s="16">
        <f t="shared" si="2"/>
        <v>124.4</v>
      </c>
      <c r="M46" s="16">
        <f t="shared" si="3"/>
        <v>124.4</v>
      </c>
    </row>
    <row r="47" spans="1:13" ht="15" customHeight="1">
      <c r="A47" s="7" t="s">
        <v>83</v>
      </c>
      <c r="B47" s="5" t="s">
        <v>38</v>
      </c>
      <c r="C47" s="5" t="s">
        <v>2</v>
      </c>
      <c r="D47" s="16">
        <v>502292.5</v>
      </c>
      <c r="E47" s="16">
        <v>502292.5</v>
      </c>
      <c r="F47" s="16">
        <v>1879249.6</v>
      </c>
      <c r="G47" s="16">
        <v>1879249.6</v>
      </c>
      <c r="H47" s="16">
        <v>500223</v>
      </c>
      <c r="I47" s="16">
        <v>500223</v>
      </c>
      <c r="J47" s="16">
        <f t="shared" si="0"/>
        <v>26.6</v>
      </c>
      <c r="K47" s="16">
        <f t="shared" si="1"/>
        <v>26.6</v>
      </c>
      <c r="L47" s="16">
        <f t="shared" si="2"/>
        <v>99.6</v>
      </c>
      <c r="M47" s="16">
        <f t="shared" si="3"/>
        <v>99.6</v>
      </c>
    </row>
    <row r="48" spans="1:13" ht="15" customHeight="1">
      <c r="A48" s="6" t="s">
        <v>41</v>
      </c>
      <c r="B48" s="5" t="s">
        <v>38</v>
      </c>
      <c r="C48" s="5" t="s">
        <v>7</v>
      </c>
      <c r="D48" s="16">
        <v>530880.1</v>
      </c>
      <c r="E48" s="16">
        <v>530880.1</v>
      </c>
      <c r="F48" s="16">
        <v>2309077.3</v>
      </c>
      <c r="G48" s="16">
        <v>2309077.3</v>
      </c>
      <c r="H48" s="16">
        <v>662772.4</v>
      </c>
      <c r="I48" s="16">
        <v>662772.4</v>
      </c>
      <c r="J48" s="16">
        <f t="shared" si="0"/>
        <v>28.7</v>
      </c>
      <c r="K48" s="16">
        <f t="shared" si="1"/>
        <v>28.7</v>
      </c>
      <c r="L48" s="16">
        <f t="shared" si="2"/>
        <v>124.8</v>
      </c>
      <c r="M48" s="16">
        <f t="shared" si="3"/>
        <v>124.8</v>
      </c>
    </row>
    <row r="49" spans="1:13" ht="32.25" customHeight="1">
      <c r="A49" s="6" t="s">
        <v>40</v>
      </c>
      <c r="B49" s="5" t="s">
        <v>38</v>
      </c>
      <c r="C49" s="5" t="s">
        <v>11</v>
      </c>
      <c r="D49" s="16">
        <v>16872.1</v>
      </c>
      <c r="E49" s="16">
        <v>16872.1</v>
      </c>
      <c r="F49" s="16">
        <v>89474.1</v>
      </c>
      <c r="G49" s="16">
        <v>89474.1</v>
      </c>
      <c r="H49" s="16">
        <v>23012.5</v>
      </c>
      <c r="I49" s="16">
        <v>23012.5</v>
      </c>
      <c r="J49" s="16">
        <f t="shared" si="0"/>
        <v>25.7</v>
      </c>
      <c r="K49" s="16">
        <f t="shared" si="1"/>
        <v>25.7</v>
      </c>
      <c r="L49" s="16">
        <f t="shared" si="2"/>
        <v>136.4</v>
      </c>
      <c r="M49" s="16">
        <f t="shared" si="3"/>
        <v>136.4</v>
      </c>
    </row>
    <row r="50" spans="1:13" ht="15" customHeight="1">
      <c r="A50" s="6" t="s">
        <v>87</v>
      </c>
      <c r="B50" s="5" t="s">
        <v>38</v>
      </c>
      <c r="C50" s="5" t="s">
        <v>38</v>
      </c>
      <c r="D50" s="16">
        <v>29972.7</v>
      </c>
      <c r="E50" s="16">
        <v>29972.7</v>
      </c>
      <c r="F50" s="16">
        <v>108906.3</v>
      </c>
      <c r="G50" s="16">
        <v>108906.3</v>
      </c>
      <c r="H50" s="16">
        <v>29581.4</v>
      </c>
      <c r="I50" s="16">
        <v>29581.4</v>
      </c>
      <c r="J50" s="16">
        <f t="shared" si="0"/>
        <v>27.2</v>
      </c>
      <c r="K50" s="16">
        <f t="shared" si="1"/>
        <v>27.2</v>
      </c>
      <c r="L50" s="16">
        <f t="shared" si="2"/>
        <v>98.7</v>
      </c>
      <c r="M50" s="16">
        <f t="shared" si="3"/>
        <v>98.7</v>
      </c>
    </row>
    <row r="51" spans="1:13" ht="15" customHeight="1">
      <c r="A51" s="6" t="s">
        <v>39</v>
      </c>
      <c r="B51" s="5" t="s">
        <v>38</v>
      </c>
      <c r="C51" s="5" t="s">
        <v>25</v>
      </c>
      <c r="D51" s="16">
        <v>348817.8</v>
      </c>
      <c r="E51" s="16">
        <v>348817.8</v>
      </c>
      <c r="F51" s="16">
        <v>2035752</v>
      </c>
      <c r="G51" s="16">
        <v>2035752</v>
      </c>
      <c r="H51" s="16">
        <v>446493.1</v>
      </c>
      <c r="I51" s="16">
        <v>446493.1</v>
      </c>
      <c r="J51" s="16">
        <f t="shared" si="0"/>
        <v>21.9</v>
      </c>
      <c r="K51" s="16">
        <f t="shared" si="1"/>
        <v>21.9</v>
      </c>
      <c r="L51" s="16">
        <f t="shared" si="2"/>
        <v>128</v>
      </c>
      <c r="M51" s="16">
        <f t="shared" si="3"/>
        <v>128</v>
      </c>
    </row>
    <row r="52" spans="1:13" ht="15" customHeight="1">
      <c r="A52" s="9" t="s">
        <v>37</v>
      </c>
      <c r="B52" s="8" t="s">
        <v>33</v>
      </c>
      <c r="C52" s="5" t="s">
        <v>0</v>
      </c>
      <c r="D52" s="15">
        <v>858861.9</v>
      </c>
      <c r="E52" s="15">
        <v>858861.9</v>
      </c>
      <c r="F52" s="15">
        <f>SUM(F53:F55)</f>
        <v>3606325.5</v>
      </c>
      <c r="G52" s="15">
        <f>SUM(G53:G55)</f>
        <v>3606325.5</v>
      </c>
      <c r="H52" s="15">
        <f>SUM(H53:H55)</f>
        <v>1042192.3</v>
      </c>
      <c r="I52" s="15">
        <f>SUM(I53:I55)</f>
        <v>1042192.3</v>
      </c>
      <c r="J52" s="15">
        <f t="shared" si="0"/>
        <v>28.9</v>
      </c>
      <c r="K52" s="15">
        <f t="shared" si="1"/>
        <v>28.9</v>
      </c>
      <c r="L52" s="15">
        <f t="shared" si="2"/>
        <v>121.3</v>
      </c>
      <c r="M52" s="15">
        <f t="shared" si="3"/>
        <v>121.3</v>
      </c>
    </row>
    <row r="53" spans="1:13" ht="15" customHeight="1">
      <c r="A53" s="6" t="s">
        <v>36</v>
      </c>
      <c r="B53" s="5" t="s">
        <v>33</v>
      </c>
      <c r="C53" s="5" t="s">
        <v>5</v>
      </c>
      <c r="D53" s="16">
        <v>747739.8</v>
      </c>
      <c r="E53" s="16">
        <v>747739.8</v>
      </c>
      <c r="F53" s="16">
        <v>2926599.2</v>
      </c>
      <c r="G53" s="16">
        <v>2926599.2</v>
      </c>
      <c r="H53" s="16">
        <v>868341.2</v>
      </c>
      <c r="I53" s="16">
        <v>868341.2</v>
      </c>
      <c r="J53" s="16">
        <f t="shared" si="0"/>
        <v>29.7</v>
      </c>
      <c r="K53" s="16">
        <f t="shared" si="1"/>
        <v>29.7</v>
      </c>
      <c r="L53" s="16">
        <f t="shared" si="2"/>
        <v>116.1</v>
      </c>
      <c r="M53" s="16">
        <f t="shared" si="3"/>
        <v>116.1</v>
      </c>
    </row>
    <row r="54" spans="1:13" ht="15" customHeight="1">
      <c r="A54" s="6" t="s">
        <v>35</v>
      </c>
      <c r="B54" s="5" t="s">
        <v>33</v>
      </c>
      <c r="C54" s="5" t="s">
        <v>4</v>
      </c>
      <c r="D54" s="16">
        <v>16016.1</v>
      </c>
      <c r="E54" s="16">
        <v>16016.1</v>
      </c>
      <c r="F54" s="16">
        <v>72275.2</v>
      </c>
      <c r="G54" s="16">
        <v>72275.2</v>
      </c>
      <c r="H54" s="16">
        <v>22393.7</v>
      </c>
      <c r="I54" s="16">
        <v>22393.7</v>
      </c>
      <c r="J54" s="16">
        <f t="shared" si="0"/>
        <v>31</v>
      </c>
      <c r="K54" s="16">
        <f t="shared" si="1"/>
        <v>31</v>
      </c>
      <c r="L54" s="16">
        <f t="shared" si="2"/>
        <v>139.8</v>
      </c>
      <c r="M54" s="16">
        <f t="shared" si="3"/>
        <v>139.8</v>
      </c>
    </row>
    <row r="55" spans="1:13" ht="25.5">
      <c r="A55" s="6" t="s">
        <v>34</v>
      </c>
      <c r="B55" s="5" t="s">
        <v>33</v>
      </c>
      <c r="C55" s="5" t="s">
        <v>7</v>
      </c>
      <c r="D55" s="16">
        <v>95106</v>
      </c>
      <c r="E55" s="16">
        <v>95106</v>
      </c>
      <c r="F55" s="16">
        <v>607451.1</v>
      </c>
      <c r="G55" s="16">
        <v>607451.1</v>
      </c>
      <c r="H55" s="16">
        <v>151457.4</v>
      </c>
      <c r="I55" s="16">
        <v>151457.4</v>
      </c>
      <c r="J55" s="16">
        <f t="shared" si="0"/>
        <v>24.9</v>
      </c>
      <c r="K55" s="16">
        <f t="shared" si="1"/>
        <v>24.9</v>
      </c>
      <c r="L55" s="16">
        <f t="shared" si="2"/>
        <v>159.3</v>
      </c>
      <c r="M55" s="16">
        <f t="shared" si="3"/>
        <v>159.3</v>
      </c>
    </row>
    <row r="56" spans="1:13" ht="15" customHeight="1">
      <c r="A56" s="9" t="s">
        <v>32</v>
      </c>
      <c r="B56" s="8" t="s">
        <v>25</v>
      </c>
      <c r="C56" s="5" t="s">
        <v>0</v>
      </c>
      <c r="D56" s="15">
        <v>6034280.2</v>
      </c>
      <c r="E56" s="15">
        <v>1139163.4</v>
      </c>
      <c r="F56" s="15">
        <f>SUM(F57:F62)</f>
        <v>29687879.7</v>
      </c>
      <c r="G56" s="15">
        <f>SUM(G57:G62)</f>
        <v>7200719.8</v>
      </c>
      <c r="H56" s="15">
        <f>SUM(H57:H62)</f>
        <v>6778522</v>
      </c>
      <c r="I56" s="15">
        <f>SUM(I57:I62)</f>
        <v>1384741.2</v>
      </c>
      <c r="J56" s="15">
        <f t="shared" si="0"/>
        <v>22.8</v>
      </c>
      <c r="K56" s="15">
        <f t="shared" si="1"/>
        <v>19.2</v>
      </c>
      <c r="L56" s="15">
        <f t="shared" si="2"/>
        <v>112.3</v>
      </c>
      <c r="M56" s="15">
        <f t="shared" si="3"/>
        <v>121.6</v>
      </c>
    </row>
    <row r="57" spans="1:13" ht="15" customHeight="1">
      <c r="A57" s="6" t="s">
        <v>31</v>
      </c>
      <c r="B57" s="5" t="s">
        <v>25</v>
      </c>
      <c r="C57" s="5" t="s">
        <v>5</v>
      </c>
      <c r="D57" s="16">
        <v>631136.2</v>
      </c>
      <c r="E57" s="16">
        <v>631136.2</v>
      </c>
      <c r="F57" s="16">
        <v>4465084</v>
      </c>
      <c r="G57" s="16">
        <v>4465084</v>
      </c>
      <c r="H57" s="16">
        <v>794256.9</v>
      </c>
      <c r="I57" s="16">
        <v>794256.9</v>
      </c>
      <c r="J57" s="16">
        <f t="shared" si="0"/>
        <v>17.8</v>
      </c>
      <c r="K57" s="16">
        <f t="shared" si="1"/>
        <v>17.8</v>
      </c>
      <c r="L57" s="16">
        <f t="shared" si="2"/>
        <v>125.8</v>
      </c>
      <c r="M57" s="16">
        <f t="shared" si="3"/>
        <v>125.8</v>
      </c>
    </row>
    <row r="58" spans="1:13" ht="15" customHeight="1">
      <c r="A58" s="6" t="s">
        <v>30</v>
      </c>
      <c r="B58" s="5" t="s">
        <v>25</v>
      </c>
      <c r="C58" s="5" t="s">
        <v>4</v>
      </c>
      <c r="D58" s="16">
        <v>213536.1</v>
      </c>
      <c r="E58" s="16">
        <v>273777.7</v>
      </c>
      <c r="F58" s="16">
        <v>1400880.6</v>
      </c>
      <c r="G58" s="16">
        <v>1400880.6</v>
      </c>
      <c r="H58" s="16">
        <v>327939.2</v>
      </c>
      <c r="I58" s="16">
        <v>327939.2</v>
      </c>
      <c r="J58" s="16">
        <f t="shared" si="0"/>
        <v>23.4</v>
      </c>
      <c r="K58" s="16">
        <f t="shared" si="1"/>
        <v>23.4</v>
      </c>
      <c r="L58" s="16">
        <f t="shared" si="2"/>
        <v>153.6</v>
      </c>
      <c r="M58" s="16">
        <f t="shared" si="3"/>
        <v>119.8</v>
      </c>
    </row>
    <row r="59" spans="1:13" ht="15" customHeight="1">
      <c r="A59" s="6" t="s">
        <v>29</v>
      </c>
      <c r="B59" s="5" t="s">
        <v>25</v>
      </c>
      <c r="C59" s="5" t="s">
        <v>7</v>
      </c>
      <c r="D59" s="16">
        <v>92855</v>
      </c>
      <c r="E59" s="16">
        <v>92855</v>
      </c>
      <c r="F59" s="16">
        <v>565823.3</v>
      </c>
      <c r="G59" s="16">
        <v>565823.3</v>
      </c>
      <c r="H59" s="16">
        <v>88725.8</v>
      </c>
      <c r="I59" s="16">
        <v>88725.8</v>
      </c>
      <c r="J59" s="16">
        <f t="shared" si="0"/>
        <v>15.7</v>
      </c>
      <c r="K59" s="16">
        <f t="shared" si="1"/>
        <v>15.7</v>
      </c>
      <c r="L59" s="16">
        <f t="shared" si="2"/>
        <v>95.6</v>
      </c>
      <c r="M59" s="16">
        <f t="shared" si="3"/>
        <v>95.6</v>
      </c>
    </row>
    <row r="60" spans="1:13" ht="15" customHeight="1">
      <c r="A60" s="6" t="s">
        <v>28</v>
      </c>
      <c r="B60" s="5" t="s">
        <v>25</v>
      </c>
      <c r="C60" s="5" t="s">
        <v>11</v>
      </c>
      <c r="D60" s="16">
        <v>14396.5</v>
      </c>
      <c r="E60" s="16">
        <v>14396.5</v>
      </c>
      <c r="F60" s="16">
        <v>68138.7</v>
      </c>
      <c r="G60" s="16">
        <v>68138.7</v>
      </c>
      <c r="H60" s="16">
        <v>18232.5</v>
      </c>
      <c r="I60" s="16">
        <v>18232.5</v>
      </c>
      <c r="J60" s="16">
        <f t="shared" si="0"/>
        <v>26.8</v>
      </c>
      <c r="K60" s="16">
        <f t="shared" si="1"/>
        <v>26.8</v>
      </c>
      <c r="L60" s="16">
        <f t="shared" si="2"/>
        <v>126.6</v>
      </c>
      <c r="M60" s="16">
        <f t="shared" si="3"/>
        <v>126.6</v>
      </c>
    </row>
    <row r="61" spans="1:13" ht="42" customHeight="1">
      <c r="A61" s="6" t="s">
        <v>27</v>
      </c>
      <c r="B61" s="5" t="s">
        <v>25</v>
      </c>
      <c r="C61" s="5" t="s">
        <v>17</v>
      </c>
      <c r="D61" s="16">
        <v>21405.6</v>
      </c>
      <c r="E61" s="16">
        <v>21405.6</v>
      </c>
      <c r="F61" s="16">
        <v>83748.5</v>
      </c>
      <c r="G61" s="16">
        <v>83748.5</v>
      </c>
      <c r="H61" s="16">
        <v>23686.7</v>
      </c>
      <c r="I61" s="16">
        <v>23686.7</v>
      </c>
      <c r="J61" s="16">
        <f t="shared" si="0"/>
        <v>28.3</v>
      </c>
      <c r="K61" s="16">
        <f t="shared" si="1"/>
        <v>28.3</v>
      </c>
      <c r="L61" s="16">
        <f t="shared" si="2"/>
        <v>110.7</v>
      </c>
      <c r="M61" s="16">
        <f t="shared" si="3"/>
        <v>110.7</v>
      </c>
    </row>
    <row r="62" spans="1:13" ht="15" customHeight="1">
      <c r="A62" s="6" t="s">
        <v>26</v>
      </c>
      <c r="B62" s="5" t="s">
        <v>25</v>
      </c>
      <c r="C62" s="5" t="s">
        <v>25</v>
      </c>
      <c r="D62" s="16">
        <v>5060950.8</v>
      </c>
      <c r="E62" s="16">
        <v>105592.3</v>
      </c>
      <c r="F62" s="16">
        <v>23104204.6</v>
      </c>
      <c r="G62" s="16">
        <v>617044.7</v>
      </c>
      <c r="H62" s="16">
        <v>5525680.9</v>
      </c>
      <c r="I62" s="16">
        <v>131900.1</v>
      </c>
      <c r="J62" s="16">
        <f t="shared" si="0"/>
        <v>23.9</v>
      </c>
      <c r="K62" s="16">
        <f t="shared" si="1"/>
        <v>21.4</v>
      </c>
      <c r="L62" s="16">
        <f t="shared" si="2"/>
        <v>109.2</v>
      </c>
      <c r="M62" s="16">
        <f t="shared" si="3"/>
        <v>124.9</v>
      </c>
    </row>
    <row r="63" spans="1:13" ht="15" customHeight="1">
      <c r="A63" s="9" t="s">
        <v>24</v>
      </c>
      <c r="B63" s="8" t="s">
        <v>18</v>
      </c>
      <c r="C63" s="5" t="s">
        <v>0</v>
      </c>
      <c r="D63" s="15">
        <v>7165688.8</v>
      </c>
      <c r="E63" s="15">
        <v>7165688.8</v>
      </c>
      <c r="F63" s="15">
        <f>SUM(F64:F69)</f>
        <v>28902370.9</v>
      </c>
      <c r="G63" s="15">
        <f>SUM(G64:G69)</f>
        <v>28902370.9</v>
      </c>
      <c r="H63" s="15">
        <f>SUM(H64:H69)</f>
        <v>6934360</v>
      </c>
      <c r="I63" s="15">
        <f>SUM(I64:I69)</f>
        <v>6934360</v>
      </c>
      <c r="J63" s="15">
        <f t="shared" si="0"/>
        <v>24</v>
      </c>
      <c r="K63" s="15">
        <f t="shared" si="1"/>
        <v>24</v>
      </c>
      <c r="L63" s="15">
        <f t="shared" si="2"/>
        <v>96.8</v>
      </c>
      <c r="M63" s="15">
        <f t="shared" si="3"/>
        <v>96.8</v>
      </c>
    </row>
    <row r="64" spans="1:13" ht="15" customHeight="1">
      <c r="A64" s="6" t="s">
        <v>23</v>
      </c>
      <c r="B64" s="5" t="s">
        <v>18</v>
      </c>
      <c r="C64" s="5" t="s">
        <v>5</v>
      </c>
      <c r="D64" s="16">
        <v>860872.2</v>
      </c>
      <c r="E64" s="16">
        <v>860872.2</v>
      </c>
      <c r="F64" s="16">
        <v>4213649.2</v>
      </c>
      <c r="G64" s="16">
        <v>4213649.2</v>
      </c>
      <c r="H64" s="16">
        <v>659293.2</v>
      </c>
      <c r="I64" s="16">
        <v>659293.2</v>
      </c>
      <c r="J64" s="16">
        <f t="shared" si="0"/>
        <v>15.6</v>
      </c>
      <c r="K64" s="16">
        <f t="shared" si="1"/>
        <v>15.6</v>
      </c>
      <c r="L64" s="16">
        <f t="shared" si="2"/>
        <v>76.6</v>
      </c>
      <c r="M64" s="16">
        <f t="shared" si="3"/>
        <v>76.6</v>
      </c>
    </row>
    <row r="65" spans="1:13" ht="15" customHeight="1">
      <c r="A65" s="6" t="s">
        <v>22</v>
      </c>
      <c r="B65" s="5" t="s">
        <v>18</v>
      </c>
      <c r="C65" s="5" t="s">
        <v>4</v>
      </c>
      <c r="D65" s="16">
        <v>569600.5</v>
      </c>
      <c r="E65" s="16">
        <v>569600.5</v>
      </c>
      <c r="F65" s="16">
        <v>2575186.8</v>
      </c>
      <c r="G65" s="16">
        <v>2575186.8</v>
      </c>
      <c r="H65" s="16">
        <v>609553.5</v>
      </c>
      <c r="I65" s="16">
        <v>609553.5</v>
      </c>
      <c r="J65" s="16">
        <f t="shared" si="0"/>
        <v>23.7</v>
      </c>
      <c r="K65" s="16">
        <f t="shared" si="1"/>
        <v>23.7</v>
      </c>
      <c r="L65" s="16">
        <f t="shared" si="2"/>
        <v>107</v>
      </c>
      <c r="M65" s="16">
        <f t="shared" si="3"/>
        <v>107</v>
      </c>
    </row>
    <row r="66" spans="1:13" ht="15" customHeight="1">
      <c r="A66" s="6" t="s">
        <v>21</v>
      </c>
      <c r="B66" s="5" t="s">
        <v>18</v>
      </c>
      <c r="C66" s="5" t="s">
        <v>2</v>
      </c>
      <c r="D66" s="16">
        <v>2937510.1</v>
      </c>
      <c r="E66" s="16">
        <v>2937510.1</v>
      </c>
      <c r="F66" s="16">
        <v>12698651</v>
      </c>
      <c r="G66" s="16">
        <v>12698651</v>
      </c>
      <c r="H66" s="16">
        <v>3371178.3</v>
      </c>
      <c r="I66" s="16">
        <v>3371178.3</v>
      </c>
      <c r="J66" s="16">
        <f t="shared" si="0"/>
        <v>26.5</v>
      </c>
      <c r="K66" s="16">
        <f t="shared" si="1"/>
        <v>26.5</v>
      </c>
      <c r="L66" s="16">
        <f t="shared" si="2"/>
        <v>114.8</v>
      </c>
      <c r="M66" s="16">
        <f t="shared" si="3"/>
        <v>114.8</v>
      </c>
    </row>
    <row r="67" spans="1:13" ht="15" customHeight="1">
      <c r="A67" s="6" t="s">
        <v>20</v>
      </c>
      <c r="B67" s="5" t="s">
        <v>18</v>
      </c>
      <c r="C67" s="5" t="s">
        <v>7</v>
      </c>
      <c r="D67" s="16">
        <v>2763578.1</v>
      </c>
      <c r="E67" s="16">
        <v>2763578.1</v>
      </c>
      <c r="F67" s="16">
        <v>9163739.2</v>
      </c>
      <c r="G67" s="16">
        <v>9163739.2</v>
      </c>
      <c r="H67" s="16">
        <v>2243196.9</v>
      </c>
      <c r="I67" s="16">
        <v>2243196.9</v>
      </c>
      <c r="J67" s="16">
        <f t="shared" si="0"/>
        <v>24.5</v>
      </c>
      <c r="K67" s="16">
        <f t="shared" si="1"/>
        <v>24.5</v>
      </c>
      <c r="L67" s="16">
        <f t="shared" si="2"/>
        <v>81.2</v>
      </c>
      <c r="M67" s="16">
        <f t="shared" si="3"/>
        <v>81.2</v>
      </c>
    </row>
    <row r="68" spans="1:13" ht="15" customHeight="1">
      <c r="A68" s="6" t="s">
        <v>97</v>
      </c>
      <c r="B68" s="5">
        <v>10</v>
      </c>
      <c r="C68" s="5" t="s">
        <v>11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0</v>
      </c>
      <c r="J68" s="16">
        <f>H68/F68*100</f>
        <v>0</v>
      </c>
      <c r="K68" s="16">
        <f>I68/G68*100</f>
        <v>0</v>
      </c>
      <c r="L68" s="16" t="s">
        <v>99</v>
      </c>
      <c r="M68" s="16" t="s">
        <v>99</v>
      </c>
    </row>
    <row r="69" spans="1:13" ht="25.5">
      <c r="A69" s="6" t="s">
        <v>19</v>
      </c>
      <c r="B69" s="5" t="s">
        <v>18</v>
      </c>
      <c r="C69" s="5" t="s">
        <v>17</v>
      </c>
      <c r="D69" s="16">
        <v>34127.9</v>
      </c>
      <c r="E69" s="16">
        <v>34127.9</v>
      </c>
      <c r="F69" s="16">
        <v>251143.7</v>
      </c>
      <c r="G69" s="16">
        <v>251143.7</v>
      </c>
      <c r="H69" s="16">
        <v>51138.1</v>
      </c>
      <c r="I69" s="16">
        <v>51138.1</v>
      </c>
      <c r="J69" s="16">
        <f t="shared" si="0"/>
        <v>20.4</v>
      </c>
      <c r="K69" s="16">
        <f t="shared" si="1"/>
        <v>20.4</v>
      </c>
      <c r="L69" s="16">
        <f t="shared" si="2"/>
        <v>149.8</v>
      </c>
      <c r="M69" s="16">
        <f t="shared" si="3"/>
        <v>149.8</v>
      </c>
    </row>
    <row r="70" spans="1:13" ht="15" customHeight="1">
      <c r="A70" s="9" t="s">
        <v>16</v>
      </c>
      <c r="B70" s="8" t="s">
        <v>12</v>
      </c>
      <c r="C70" s="5" t="s">
        <v>0</v>
      </c>
      <c r="D70" s="15">
        <v>295079.3</v>
      </c>
      <c r="E70" s="15">
        <v>295079.3</v>
      </c>
      <c r="F70" s="15">
        <f>SUM(F71:F74)</f>
        <v>1883803.6</v>
      </c>
      <c r="G70" s="15">
        <f>SUM(G71:G74)</f>
        <v>1883803.6</v>
      </c>
      <c r="H70" s="15">
        <f>SUM(H71:H74)</f>
        <v>361344.5</v>
      </c>
      <c r="I70" s="15">
        <f>SUM(I71:I74)</f>
        <v>361344.5</v>
      </c>
      <c r="J70" s="15">
        <f t="shared" si="0"/>
        <v>19.2</v>
      </c>
      <c r="K70" s="15">
        <f t="shared" si="1"/>
        <v>19.2</v>
      </c>
      <c r="L70" s="15">
        <f t="shared" si="2"/>
        <v>122.5</v>
      </c>
      <c r="M70" s="15">
        <f t="shared" si="3"/>
        <v>122.5</v>
      </c>
    </row>
    <row r="71" spans="1:13" ht="15" customHeight="1">
      <c r="A71" s="6" t="s">
        <v>88</v>
      </c>
      <c r="B71" s="11" t="s">
        <v>12</v>
      </c>
      <c r="C71" s="10" t="s">
        <v>5</v>
      </c>
      <c r="D71" s="16">
        <v>15530.5</v>
      </c>
      <c r="E71" s="16">
        <v>15530.5</v>
      </c>
      <c r="F71" s="16">
        <v>68087.6</v>
      </c>
      <c r="G71" s="16">
        <v>68087.6</v>
      </c>
      <c r="H71" s="16">
        <v>17748</v>
      </c>
      <c r="I71" s="16">
        <v>17748</v>
      </c>
      <c r="J71" s="16">
        <f aca="true" t="shared" si="6" ref="J71:J80">H71/F71*100</f>
        <v>26.1</v>
      </c>
      <c r="K71" s="16">
        <f aca="true" t="shared" si="7" ref="K71:K80">I71/G71*100</f>
        <v>26.1</v>
      </c>
      <c r="L71" s="16">
        <f aca="true" t="shared" si="8" ref="L71:L80">H71/D71*100</f>
        <v>114.3</v>
      </c>
      <c r="M71" s="16">
        <f aca="true" t="shared" si="9" ref="M71:M79">I71/E71*100</f>
        <v>114.3</v>
      </c>
    </row>
    <row r="72" spans="1:13" ht="15" customHeight="1">
      <c r="A72" s="6" t="s">
        <v>15</v>
      </c>
      <c r="B72" s="5" t="s">
        <v>12</v>
      </c>
      <c r="C72" s="5" t="s">
        <v>4</v>
      </c>
      <c r="D72" s="16">
        <v>77876.3</v>
      </c>
      <c r="E72" s="16">
        <v>77876.3</v>
      </c>
      <c r="F72" s="16">
        <v>970070.1</v>
      </c>
      <c r="G72" s="16">
        <v>970070.1</v>
      </c>
      <c r="H72" s="16">
        <v>87930.9</v>
      </c>
      <c r="I72" s="16">
        <v>87930.9</v>
      </c>
      <c r="J72" s="16">
        <f t="shared" si="6"/>
        <v>9.1</v>
      </c>
      <c r="K72" s="16">
        <f t="shared" si="7"/>
        <v>9.1</v>
      </c>
      <c r="L72" s="16">
        <f t="shared" si="8"/>
        <v>112.9</v>
      </c>
      <c r="M72" s="16">
        <f t="shared" si="9"/>
        <v>112.9</v>
      </c>
    </row>
    <row r="73" spans="1:13" ht="15" customHeight="1">
      <c r="A73" s="6" t="s">
        <v>14</v>
      </c>
      <c r="B73" s="5" t="s">
        <v>12</v>
      </c>
      <c r="C73" s="5" t="s">
        <v>2</v>
      </c>
      <c r="D73" s="16">
        <v>192073.1</v>
      </c>
      <c r="E73" s="16">
        <v>192073.1</v>
      </c>
      <c r="F73" s="16">
        <v>805164.1</v>
      </c>
      <c r="G73" s="16">
        <v>805164.1</v>
      </c>
      <c r="H73" s="16">
        <v>246307.7</v>
      </c>
      <c r="I73" s="16">
        <v>246307.7</v>
      </c>
      <c r="J73" s="16">
        <f t="shared" si="6"/>
        <v>30.6</v>
      </c>
      <c r="K73" s="16">
        <f t="shared" si="7"/>
        <v>30.6</v>
      </c>
      <c r="L73" s="16">
        <f t="shared" si="8"/>
        <v>128.2</v>
      </c>
      <c r="M73" s="16">
        <f t="shared" si="9"/>
        <v>128.2</v>
      </c>
    </row>
    <row r="74" spans="1:13" ht="25.5">
      <c r="A74" s="6" t="s">
        <v>13</v>
      </c>
      <c r="B74" s="5" t="s">
        <v>12</v>
      </c>
      <c r="C74" s="5" t="s">
        <v>11</v>
      </c>
      <c r="D74" s="16">
        <v>9599.4</v>
      </c>
      <c r="E74" s="16">
        <v>9599.4</v>
      </c>
      <c r="F74" s="16">
        <v>40481.8</v>
      </c>
      <c r="G74" s="16">
        <v>40481.8</v>
      </c>
      <c r="H74" s="16">
        <v>9357.9</v>
      </c>
      <c r="I74" s="16">
        <v>9357.9</v>
      </c>
      <c r="J74" s="16">
        <f t="shared" si="6"/>
        <v>23.1</v>
      </c>
      <c r="K74" s="16">
        <f t="shared" si="7"/>
        <v>23.1</v>
      </c>
      <c r="L74" s="16">
        <f t="shared" si="8"/>
        <v>97.5</v>
      </c>
      <c r="M74" s="16">
        <f t="shared" si="9"/>
        <v>97.5</v>
      </c>
    </row>
    <row r="75" spans="1:13" ht="15" customHeight="1">
      <c r="A75" s="9" t="s">
        <v>10</v>
      </c>
      <c r="B75" s="8" t="s">
        <v>8</v>
      </c>
      <c r="C75" s="5" t="s">
        <v>0</v>
      </c>
      <c r="D75" s="15">
        <v>14904</v>
      </c>
      <c r="E75" s="15">
        <v>14904</v>
      </c>
      <c r="F75" s="15">
        <f>F76+F77</f>
        <v>61765.8</v>
      </c>
      <c r="G75" s="15">
        <f>G76+G77</f>
        <v>61765.8</v>
      </c>
      <c r="H75" s="15">
        <f>H76+H77</f>
        <v>15387.5</v>
      </c>
      <c r="I75" s="15">
        <f>I76+I77</f>
        <v>15387.5</v>
      </c>
      <c r="J75" s="15">
        <f t="shared" si="6"/>
        <v>24.9</v>
      </c>
      <c r="K75" s="15">
        <f t="shared" si="7"/>
        <v>24.9</v>
      </c>
      <c r="L75" s="15">
        <f t="shared" si="8"/>
        <v>103.2</v>
      </c>
      <c r="M75" s="15">
        <f t="shared" si="9"/>
        <v>103.2</v>
      </c>
    </row>
    <row r="76" spans="1:13" ht="15" customHeight="1">
      <c r="A76" s="6" t="s">
        <v>9</v>
      </c>
      <c r="B76" s="5" t="s">
        <v>8</v>
      </c>
      <c r="C76" s="5" t="s">
        <v>4</v>
      </c>
      <c r="D76" s="16">
        <v>14904</v>
      </c>
      <c r="E76" s="16">
        <v>14904</v>
      </c>
      <c r="F76" s="16">
        <v>61763.4</v>
      </c>
      <c r="G76" s="16">
        <v>61763.4</v>
      </c>
      <c r="H76" s="16">
        <v>15385.1</v>
      </c>
      <c r="I76" s="16">
        <v>15385.1</v>
      </c>
      <c r="J76" s="16">
        <f t="shared" si="6"/>
        <v>24.9</v>
      </c>
      <c r="K76" s="16">
        <f t="shared" si="7"/>
        <v>24.9</v>
      </c>
      <c r="L76" s="16">
        <f t="shared" si="8"/>
        <v>103.2</v>
      </c>
      <c r="M76" s="16">
        <f t="shared" si="9"/>
        <v>103.2</v>
      </c>
    </row>
    <row r="77" spans="1:13" ht="25.5">
      <c r="A77" s="6" t="s">
        <v>98</v>
      </c>
      <c r="B77" s="5" t="s">
        <v>8</v>
      </c>
      <c r="C77" s="11" t="s">
        <v>7</v>
      </c>
      <c r="D77" s="16">
        <v>0</v>
      </c>
      <c r="E77" s="16">
        <v>0</v>
      </c>
      <c r="F77" s="16">
        <v>2.4</v>
      </c>
      <c r="G77" s="16">
        <v>2.4</v>
      </c>
      <c r="H77" s="16">
        <v>2.4</v>
      </c>
      <c r="I77" s="16">
        <v>2.4</v>
      </c>
      <c r="J77" s="16">
        <f t="shared" si="6"/>
        <v>100</v>
      </c>
      <c r="K77" s="16">
        <f t="shared" si="7"/>
        <v>100</v>
      </c>
      <c r="L77" s="16" t="s">
        <v>99</v>
      </c>
      <c r="M77" s="16" t="s">
        <v>99</v>
      </c>
    </row>
    <row r="78" spans="1:13" ht="27.75" customHeight="1">
      <c r="A78" s="9" t="s">
        <v>90</v>
      </c>
      <c r="B78" s="8" t="s">
        <v>6</v>
      </c>
      <c r="C78" s="5" t="s">
        <v>0</v>
      </c>
      <c r="D78" s="15">
        <v>207441.7</v>
      </c>
      <c r="E78" s="15">
        <v>207441.7</v>
      </c>
      <c r="F78" s="15">
        <f>F79</f>
        <v>520385.9</v>
      </c>
      <c r="G78" s="15">
        <f>G79</f>
        <v>520385.9</v>
      </c>
      <c r="H78" s="15">
        <f>H79</f>
        <v>39001</v>
      </c>
      <c r="I78" s="15">
        <f>I79</f>
        <v>39001</v>
      </c>
      <c r="J78" s="15">
        <f t="shared" si="6"/>
        <v>7.5</v>
      </c>
      <c r="K78" s="15">
        <f t="shared" si="7"/>
        <v>7.5</v>
      </c>
      <c r="L78" s="15">
        <f t="shared" si="8"/>
        <v>18.8</v>
      </c>
      <c r="M78" s="15">
        <f t="shared" si="9"/>
        <v>18.8</v>
      </c>
    </row>
    <row r="79" spans="1:13" ht="25.5">
      <c r="A79" s="6" t="s">
        <v>89</v>
      </c>
      <c r="B79" s="5" t="s">
        <v>6</v>
      </c>
      <c r="C79" s="5" t="s">
        <v>5</v>
      </c>
      <c r="D79" s="16">
        <v>207441.7</v>
      </c>
      <c r="E79" s="16">
        <v>207441.7</v>
      </c>
      <c r="F79" s="16">
        <v>520385.9</v>
      </c>
      <c r="G79" s="16">
        <v>520385.9</v>
      </c>
      <c r="H79" s="16">
        <v>39001</v>
      </c>
      <c r="I79" s="16">
        <v>39001</v>
      </c>
      <c r="J79" s="16">
        <f t="shared" si="6"/>
        <v>7.5</v>
      </c>
      <c r="K79" s="16">
        <f t="shared" si="7"/>
        <v>7.5</v>
      </c>
      <c r="L79" s="16">
        <f t="shared" si="8"/>
        <v>18.8</v>
      </c>
      <c r="M79" s="16">
        <f t="shared" si="9"/>
        <v>18.8</v>
      </c>
    </row>
    <row r="80" spans="1:13" ht="16.5" customHeight="1">
      <c r="A80" s="4" t="s">
        <v>1</v>
      </c>
      <c r="B80" s="3" t="s">
        <v>0</v>
      </c>
      <c r="C80" s="3" t="s">
        <v>0</v>
      </c>
      <c r="D80" s="15">
        <f>D6+D16+D19+D24+D34+D39+D44+D52+D56+D63+D70+D75+D78</f>
        <v>28447253</v>
      </c>
      <c r="E80" s="15">
        <f>(E6+E16+E19+E24+E34+E39+E44+E52+E56+E63+E70+E75+E78)-0.1</f>
        <v>23536160</v>
      </c>
      <c r="F80" s="15">
        <f>F6+F16+F19+F24+F34+F39+F44+F52+F56+F63+F70+F75+F78</f>
        <v>152547607.3</v>
      </c>
      <c r="G80" s="15">
        <f>G6+G16+G19+G24+G34+G39+G44+G52+G56+G63+G70+G75+G78</f>
        <v>129895420.9</v>
      </c>
      <c r="H80" s="15">
        <f>H6+H16+H19+H24+H34+H39+H44+H52+H56+H63+H70+H75+H78</f>
        <v>33788528.6</v>
      </c>
      <c r="I80" s="15">
        <f>I6+I16+I19+I24+I34+I39+I44+I52+I56+I63+I70+I75+I78</f>
        <v>28378391.1</v>
      </c>
      <c r="J80" s="15">
        <f t="shared" si="6"/>
        <v>22.1</v>
      </c>
      <c r="K80" s="15">
        <f t="shared" si="7"/>
        <v>21.8</v>
      </c>
      <c r="L80" s="15">
        <f t="shared" si="8"/>
        <v>118.8</v>
      </c>
      <c r="M80" s="15">
        <f>I80/E80*100</f>
        <v>120.6</v>
      </c>
    </row>
  </sheetData>
  <sheetProtection/>
  <mergeCells count="13">
    <mergeCell ref="M3:M4"/>
    <mergeCell ref="D3:D4"/>
    <mergeCell ref="F3:F4"/>
    <mergeCell ref="H3:H4"/>
    <mergeCell ref="J3:J4"/>
    <mergeCell ref="L3:L4"/>
    <mergeCell ref="A1:M1"/>
    <mergeCell ref="A3:A4"/>
    <mergeCell ref="B3:C3"/>
    <mergeCell ref="E3:E4"/>
    <mergeCell ref="G3:G4"/>
    <mergeCell ref="I3:I4"/>
    <mergeCell ref="K3:K4"/>
  </mergeCells>
  <printOptions/>
  <pageMargins left="0.5905511811023623" right="0.3937007874015748" top="0.5905511811023623" bottom="0.6299212598425197" header="0.31496062992125984" footer="0.31496062992125984"/>
  <pageSetup firstPageNumber="1" useFirstPageNumber="1" fitToHeight="0" fitToWidth="1" horizontalDpi="600" verticalDpi="600" orientation="landscape" paperSize="9" scale="59" r:id="rId1"/>
  <headerFooter differentFirst="1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АГаранина</cp:lastModifiedBy>
  <cp:lastPrinted>2023-06-07T08:35:17Z</cp:lastPrinted>
  <dcterms:created xsi:type="dcterms:W3CDTF">2018-08-07T05:44:21Z</dcterms:created>
  <dcterms:modified xsi:type="dcterms:W3CDTF">2023-06-08T05:37:46Z</dcterms:modified>
  <cp:category/>
  <cp:version/>
  <cp:contentType/>
  <cp:contentStatus/>
</cp:coreProperties>
</file>